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075" windowHeight="9210" activeTab="0"/>
  </bookViews>
  <sheets>
    <sheet name="декабрь уточн " sheetId="1" r:id="rId1"/>
    <sheet name="декабрь " sheetId="2" r:id="rId2"/>
    <sheet name="ноябрь" sheetId="3" r:id="rId3"/>
    <sheet name="сентябрь" sheetId="4" r:id="rId4"/>
    <sheet name="август" sheetId="5" r:id="rId5"/>
    <sheet name="июль" sheetId="6" r:id="rId6"/>
    <sheet name="июнь" sheetId="7" r:id="rId7"/>
    <sheet name="апрель" sheetId="8" r:id="rId8"/>
    <sheet name="февраль" sheetId="9" r:id="rId9"/>
    <sheet name="Утв. 2021-2023" sheetId="10" r:id="rId10"/>
  </sheets>
  <definedNames/>
  <calcPr fullCalcOnLoad="1"/>
</workbook>
</file>

<file path=xl/sharedStrings.xml><?xml version="1.0" encoding="utf-8"?>
<sst xmlns="http://schemas.openxmlformats.org/spreadsheetml/2006/main" count="18627" uniqueCount="428">
  <si>
    <t>Наименование</t>
  </si>
  <si>
    <t>Общегосударственные вопросы</t>
  </si>
  <si>
    <t>Резервные фонды</t>
  </si>
  <si>
    <t>Национальная оборона</t>
  </si>
  <si>
    <t>Национальная экономика</t>
  </si>
  <si>
    <t>Коммунальное хозяйство</t>
  </si>
  <si>
    <t>Культура</t>
  </si>
  <si>
    <t>Пенсионное обеспечение</t>
  </si>
  <si>
    <t>ВСЕГО РАСХОДОВ:</t>
  </si>
  <si>
    <t>Благоустройство</t>
  </si>
  <si>
    <t>Национальная безопасность и правоохранительная деятельность</t>
  </si>
  <si>
    <t>Другие общегосударственные вопросы</t>
  </si>
  <si>
    <t>Другие вопросы в области жилищно-коммунального хозяйства</t>
  </si>
  <si>
    <t>4</t>
  </si>
  <si>
    <t>5</t>
  </si>
  <si>
    <t xml:space="preserve"> Администрация МО «Город Ивангород» </t>
  </si>
  <si>
    <t>Мобилизационная и вневойсковая подготовка</t>
  </si>
  <si>
    <t xml:space="preserve">УТВЕРЖДЕНА </t>
  </si>
  <si>
    <t xml:space="preserve">Физическая культура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</si>
  <si>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</si>
  <si>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870</t>
  </si>
  <si>
    <t>Резервные средства</t>
  </si>
  <si>
    <t>730</t>
  </si>
  <si>
    <t>Обслуживание муниципального долга</t>
  </si>
  <si>
    <t>Жилищное хозяйство</t>
  </si>
  <si>
    <t>Другие вопросы в области национальной безопасности и правоохранительной деятельности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</si>
  <si>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</si>
  <si>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</si>
  <si>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</si>
  <si>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>Муниципальная программа «Молодежь Ивангорода"</t>
  </si>
  <si>
    <t xml:space="preserve">Организация работы трудовых бригад </t>
  </si>
  <si>
    <t>Ремонт и содержание объектов собственности</t>
  </si>
  <si>
    <t>ЦСР</t>
  </si>
  <si>
    <t>ВР</t>
  </si>
  <si>
    <t>3</t>
  </si>
  <si>
    <t>решением Совета депутатов МО "Город Ивангород"</t>
  </si>
  <si>
    <t xml:space="preserve">Обеспечение деятельности Главы муниципального образования </t>
  </si>
  <si>
    <t xml:space="preserve">Обеспечение деятельности Главы администрации муниципального образования </t>
  </si>
  <si>
    <t xml:space="preserve">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 </t>
  </si>
  <si>
    <t>Иные межбюджетные трансферты</t>
  </si>
  <si>
    <t>540</t>
  </si>
  <si>
    <t>Функционирование высшего должностного лица субъекта Российской Федерации и муниципального образования</t>
  </si>
  <si>
    <t>СОВЕТ ДЕПУТАТОВ МО "Город Ивангород"</t>
  </si>
  <si>
    <t>Муниципальная программа «Развитие культуры в МО "Город Ивангород"</t>
  </si>
  <si>
    <t>Муниципальная программа "Развитие физической культуры и спорта в МО "Город Ивангород"</t>
  </si>
  <si>
    <t>Подпрограмма "Организация и проведение городских мероприятий культуры "</t>
  </si>
  <si>
    <t>Подпрограмма " Организация и проведение городских мероприятий  в сфере молодежной политики"</t>
  </si>
  <si>
    <t>001</t>
  </si>
  <si>
    <t xml:space="preserve"> Физическая культура и спорт</t>
  </si>
  <si>
    <t>Образование</t>
  </si>
  <si>
    <t>Социальная политика</t>
  </si>
  <si>
    <t>Культура, кинематография</t>
  </si>
  <si>
    <t>Г</t>
  </si>
  <si>
    <t>Рз</t>
  </si>
  <si>
    <t>6</t>
  </si>
  <si>
    <t>ПР</t>
  </si>
  <si>
    <t>01</t>
  </si>
  <si>
    <t>00</t>
  </si>
  <si>
    <t>04</t>
  </si>
  <si>
    <t>120</t>
  </si>
  <si>
    <t>86 3 00 00000</t>
  </si>
  <si>
    <t>86 4 00 00000</t>
  </si>
  <si>
    <t>87 0 00 00000</t>
  </si>
  <si>
    <t xml:space="preserve">Расходы на выплаты персоналу (государственных) муниципальных органов </t>
  </si>
  <si>
    <t>240</t>
  </si>
  <si>
    <t>87 9 01 00000</t>
  </si>
  <si>
    <t>87 9 01 02850</t>
  </si>
  <si>
    <t>87 9 01 80140</t>
  </si>
  <si>
    <t>86 1 00 00000</t>
  </si>
  <si>
    <t>02</t>
  </si>
  <si>
    <t>86 1 01 00000</t>
  </si>
  <si>
    <t>86 3 01 00000</t>
  </si>
  <si>
    <t>86 4 01 00000</t>
  </si>
  <si>
    <t>03</t>
  </si>
  <si>
    <t>13</t>
  </si>
  <si>
    <t>11</t>
  </si>
  <si>
    <t>610</t>
  </si>
  <si>
    <t xml:space="preserve">Субсидии бюджетным учреждениям </t>
  </si>
  <si>
    <t>12</t>
  </si>
  <si>
    <t>87 9 01 80320</t>
  </si>
  <si>
    <t>10</t>
  </si>
  <si>
    <t>87 9 01 80410</t>
  </si>
  <si>
    <t>08</t>
  </si>
  <si>
    <t>05</t>
  </si>
  <si>
    <t>410</t>
  </si>
  <si>
    <t>Осуществление первичного воинского учета на территориях, где отсутствуют военные комиссариаты</t>
  </si>
  <si>
    <t>Подпрограмма "Капитальный ремонт и ремонт, реконструкция и строительство дорог местного значения и дорожных сооружений"</t>
  </si>
  <si>
    <t>Основное мероприятие "Ремонт автомобильных дорог общего пользования местного значения"</t>
  </si>
  <si>
    <t>Бюджетные инвестиции</t>
  </si>
  <si>
    <t>07</t>
  </si>
  <si>
    <t>44 0 00 00000</t>
  </si>
  <si>
    <t>Основное мероприятие "Организация и проведение городских мероприятий в сфере культуры"</t>
  </si>
  <si>
    <t>45 0 00 00000</t>
  </si>
  <si>
    <t>Основное мероприятие "Организация и проведение мероприятий с детьми и молодежью "</t>
  </si>
  <si>
    <t>Основное мероприятие "Организация работы трудовых бригад "</t>
  </si>
  <si>
    <t>46 0 00 00000</t>
  </si>
  <si>
    <t>46 2 00 00000</t>
  </si>
  <si>
    <t>46 3 01 80080</t>
  </si>
  <si>
    <t>46 3 00 00000</t>
  </si>
  <si>
    <t>87 9 00 00000</t>
  </si>
  <si>
    <t>47 0 00 00000</t>
  </si>
  <si>
    <t>47 1 00 00000</t>
  </si>
  <si>
    <t>47 1 01 00000</t>
  </si>
  <si>
    <t>14</t>
  </si>
  <si>
    <t>005</t>
  </si>
  <si>
    <t>45 3 01 00000</t>
  </si>
  <si>
    <t>09</t>
  </si>
  <si>
    <t>86 0 00 00000</t>
  </si>
  <si>
    <t>310</t>
  </si>
  <si>
    <t>Уплата взносов на капитальный ремонт общего имущества многоквартирных домов, расположенных на территории МО "Город Ивангород"</t>
  </si>
  <si>
    <t>Иные закупки товаров, работ и услуг для государственных (муниципальных) нужд</t>
  </si>
  <si>
    <t>Дорожное хозяйство (дорожные фонды)</t>
  </si>
  <si>
    <t>Обеспечение деятельности органов местного самоуправления</t>
  </si>
  <si>
    <t>86 4 01 71000</t>
  </si>
  <si>
    <t xml:space="preserve">Осуществление отдельных государственных полномочий Ленинградской области </t>
  </si>
  <si>
    <t>86 4 01 71330</t>
  </si>
  <si>
    <t xml:space="preserve">Информационное обеспечение деятельности органов местного самоуправления </t>
  </si>
  <si>
    <t>Подпрограмма "Организация временных рабочих мест для подростков"</t>
  </si>
  <si>
    <t xml:space="preserve">Муниципальная пенсия за выслугу лет </t>
  </si>
  <si>
    <t>Публичные нормативные социальные выплаты гражданам</t>
  </si>
  <si>
    <t xml:space="preserve">46 2 01 00000 </t>
  </si>
  <si>
    <t>46 3 01 00000</t>
  </si>
  <si>
    <t>86 4 01 00120</t>
  </si>
  <si>
    <t>Процентные платежи по муниципальному долгу МО «Город Ивангород»</t>
  </si>
  <si>
    <t>Иные закупки товаров, работ и услуг для (государственных) муниципальных нужд</t>
  </si>
  <si>
    <t>47 1 01 S0140</t>
  </si>
  <si>
    <t>Расходы на выплаты персоналу казенных учреждений</t>
  </si>
  <si>
    <t>Непрограммные расходы на обеспечение деятельности органов местного самоуправления</t>
  </si>
  <si>
    <t>86 3 01 00120</t>
  </si>
  <si>
    <t>Исполнение функций местного самоуправления</t>
  </si>
  <si>
    <t>Иные межбюджетные трансферты для осуществления передаваемых полномочий по решению вопросов местного значения, связанных с исполнением частичных функций по ст.51 Жилищного кодекса РФ</t>
  </si>
  <si>
    <t>Резервный фонд администрации МО "Город Ивангород" в рамках непрограммных расходов органов местного самоуправления</t>
  </si>
  <si>
    <t>86  00 00000</t>
  </si>
  <si>
    <t>86 1 01 00120</t>
  </si>
  <si>
    <t>Организация освещения улиц</t>
  </si>
  <si>
    <t>49 1 00 00000</t>
  </si>
  <si>
    <t>49 0 00 00000</t>
  </si>
  <si>
    <t>49 1 01 00000</t>
  </si>
  <si>
    <t>49 1 01 80200</t>
  </si>
  <si>
    <t>Подпрограмма "Благоустройство территории МО "Город Ивангород"</t>
  </si>
  <si>
    <t>Основное мероприятие "Благоустройство города"</t>
  </si>
  <si>
    <t xml:space="preserve">Резервный фонд 
</t>
  </si>
  <si>
    <t>47 1 01 S4200</t>
  </si>
  <si>
    <t>69 0 00 00000</t>
  </si>
  <si>
    <t>69 1 00 00000</t>
  </si>
  <si>
    <t>Подпрограмма "Интегрированное развитие исторической прибрежной зоны в Ивангороде"</t>
  </si>
  <si>
    <t>Основное мероприятие "Развитие исторической прибрежной зоны в Ивангороде"</t>
  </si>
  <si>
    <t>80 1 01 05080</t>
  </si>
  <si>
    <t>80 0 00 00000</t>
  </si>
  <si>
    <t>80 1 00 00000</t>
  </si>
  <si>
    <t>80 1 01 00000</t>
  </si>
  <si>
    <t>Интегрированное развитие исторической прибрежной зоны</t>
  </si>
  <si>
    <t>87 9 01 80130</t>
  </si>
  <si>
    <t xml:space="preserve">Обслуживание государственного внутреннего и муниципального долга
</t>
  </si>
  <si>
    <t>тысяч рублей</t>
  </si>
  <si>
    <t xml:space="preserve">Муниципальная программа "Благоустройство населённых пунктов в МО "Город Ивангород" 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</si>
  <si>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</si>
  <si>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</si>
  <si>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72 0 00 00000</t>
  </si>
  <si>
    <t>72 1 00 00000</t>
  </si>
  <si>
    <t>72 1 01 00000</t>
  </si>
  <si>
    <t>72 1 01 80340</t>
  </si>
  <si>
    <t>Подпрограмма "Безопасность дорожного движения на территории МО "Город Ивангород"</t>
  </si>
  <si>
    <t>Основное мероприятие "Безопасность дорожного движения в МО "Город Ивангород"</t>
  </si>
  <si>
    <t>Содействие участию населения в осуществлении благоустройства города</t>
  </si>
  <si>
    <t>2021 год</t>
  </si>
  <si>
    <t>Жилищно-коммунальное хозяйство</t>
  </si>
  <si>
    <t>Подпрограмма "Благоустройство административного центра МО "Город Ивангород"</t>
  </si>
  <si>
    <t>Основное мероприятие "Благоустройство административного центра"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</si>
  <si>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</si>
  <si>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Молодежная политика</t>
  </si>
  <si>
    <t>87 9 01 80350</t>
  </si>
  <si>
    <t>Обработка документов для передачи в архив</t>
  </si>
  <si>
    <t>Осуществление  отдельного государственного полномочия Ленинградской области в сфере административных правоотношений</t>
  </si>
  <si>
    <t>86 4 01 71340</t>
  </si>
  <si>
    <t>69 1 F2 55550</t>
  </si>
  <si>
    <t>69 1 F2 00000</t>
  </si>
  <si>
    <t>69 1F2 55550</t>
  </si>
  <si>
    <t xml:space="preserve">Муниципальная программа "Реализация инициативных предложений жителей МО "Город Ивангород" </t>
  </si>
  <si>
    <t>Другие вопросы в области национальной экономики</t>
  </si>
  <si>
    <t>Мероприятия по землеустройству и землепользованию</t>
  </si>
  <si>
    <t>87 9 01 80190</t>
  </si>
  <si>
    <t>Повышение квалификации сотрудников органов местного самоуправления</t>
  </si>
  <si>
    <t xml:space="preserve">Профессиональная подготовка, переподготовка и повышение квалификации
</t>
  </si>
  <si>
    <t>Оценка муниципального имущества, проведение технической инвентаризации (паспортизации) объектов муниципальной недвижимости</t>
  </si>
  <si>
    <t>2022 год</t>
  </si>
  <si>
    <t xml:space="preserve">Муниципальная программа «Развитие газификации на территории МО «Город Ивангород» </t>
  </si>
  <si>
    <t>49 1 01 82220</t>
  </si>
  <si>
    <t>Организация и содержание мест захоронения</t>
  </si>
  <si>
    <t>Подпрограмма " Ремонт и содержание муниципального имущества"</t>
  </si>
  <si>
    <t xml:space="preserve">Основное мероприятие "Содержание муниципальной собственности на территории МО "Город Ивангород"
</t>
  </si>
  <si>
    <t>50 0 00 00000</t>
  </si>
  <si>
    <t>50 1 00 00000</t>
  </si>
  <si>
    <t>50 1 01 00000</t>
  </si>
  <si>
    <t>50 1 01 80220</t>
  </si>
  <si>
    <t>50 1 01 80270</t>
  </si>
  <si>
    <t>48 0 00 00000</t>
  </si>
  <si>
    <t>Основное мероприятие "Мероприятия в области гражданской обороны и чрезвычайных ситуациях"</t>
  </si>
  <si>
    <t>Мероприятия в области гражданской обороны и чрезвычайных ситуациях</t>
  </si>
  <si>
    <t xml:space="preserve">Капитальный ремонт и ремонт автомобильных дорог общего пользования местного значения </t>
  </si>
  <si>
    <t xml:space="preserve">Капитальный ремонт и ремонт автомобильных дорог общего пользования местного значения, имеющих приоритетный социально-значимый характер </t>
  </si>
  <si>
    <t xml:space="preserve">Содействие трудовой адаптации и занятости молодежи </t>
  </si>
  <si>
    <t>87 9 01 51180</t>
  </si>
  <si>
    <t>48 2 0000000</t>
  </si>
  <si>
    <t>48 2 0100000</t>
  </si>
  <si>
    <t>48 2 01S4660</t>
  </si>
  <si>
    <t>85 0 00 00000</t>
  </si>
  <si>
    <t>87 9 01 80280</t>
  </si>
  <si>
    <t>85 3 00 00000</t>
  </si>
  <si>
    <t>46 2 01 S4330</t>
  </si>
  <si>
    <t>Муниципальная программа "Обеспечение качественным жильем граждан на территории муниципального образования "Город Ивангород" Кингисеппского муниципального района Ленинградской области"</t>
  </si>
  <si>
    <t>73 0 00 00000</t>
  </si>
  <si>
    <t>Подпрограмма "Жилье для молодежи"</t>
  </si>
  <si>
    <t>73 2 00 00000</t>
  </si>
  <si>
    <t>73 2 01 00000</t>
  </si>
  <si>
    <t>Предоставление социальной выплаты молодым семьям, проживающим в МО "Город Ивангород", нуждающимся в улучшении жилищных условий</t>
  </si>
  <si>
    <t xml:space="preserve">Социальные выплаты гражданам, кроме публичных
нормативных социальных выплат
</t>
  </si>
  <si>
    <t>320</t>
  </si>
  <si>
    <t>73 2 01 L4970</t>
  </si>
  <si>
    <t>Негосударственная экспертиза смет на ремонт трубопровода централизованного теплоснабжения</t>
  </si>
  <si>
    <t>87 9 01 80430</t>
  </si>
  <si>
    <t>Подпрограмма "Формирование благоприятных условий реализации и развития творческого потенциала населения"</t>
  </si>
  <si>
    <t>Основное мероприятие "Обеспечение условий для развития творческого потенциала населения"</t>
  </si>
  <si>
    <t>Поддержка развития общественной инфраструктуры муниципального значения</t>
  </si>
  <si>
    <t>45 1 01 00000</t>
  </si>
  <si>
    <t>45 1 01 S4840</t>
  </si>
  <si>
    <t>45 1 00 00000</t>
  </si>
  <si>
    <t>45 3 00 00000</t>
  </si>
  <si>
    <t>Охрана семьи и детства</t>
  </si>
  <si>
    <t>43 0 00 00000</t>
  </si>
  <si>
    <t>43 1 00 00000</t>
  </si>
  <si>
    <t>Подпрограмма "Благоустройство дворовых территорий МО "Город Ивангород"</t>
  </si>
  <si>
    <t>Основное мероприятие " Благоустройство дворовых территори"</t>
  </si>
  <si>
    <t>Реализация мероприятий по благоустройству дворовых территорий</t>
  </si>
  <si>
    <t>69 2 00 00000</t>
  </si>
  <si>
    <t>69 2 01 00000</t>
  </si>
  <si>
    <t>Обеспечение устойчивого сокращения непригодного для проживания жилищного фонда</t>
  </si>
  <si>
    <t>Основное мероприятие "Поддержка граждан, в том числе молодежи и молодых семей, признанных нуждающимися в улучшении жилищных условий на территории муниципального образования  «Город Ивангород Кингисеппского муниципального района Ленинградской области"</t>
  </si>
  <si>
    <t>Муниципальная программа "Обеспечение качественным жильем граждан на территории муниципального образования «Город Ивангород Кингисеппского муниципального района Ленинградской области"</t>
  </si>
  <si>
    <t>Подпрограмма "Расселение многоквартирных домов, признанных аварийными до 31.12.2017 года расположенных на территории МО «Город Ивангород"</t>
  </si>
  <si>
    <t>Основное мероприятие "Сокращение доли аварийного жилья в жилищном фонде МО «Город Ивангород Кингисеппского муниципального района Ленинградской области"</t>
  </si>
  <si>
    <t>73 1 00 00000</t>
  </si>
  <si>
    <t>73 1 F3 00000</t>
  </si>
  <si>
    <t>73 1 F3 67483</t>
  </si>
  <si>
    <t>73 1 F3 67484</t>
  </si>
  <si>
    <t>49 1 01 S4790</t>
  </si>
  <si>
    <t>Мероприятия по созданию мест (площадок) накопления твердых коммунальных отходов</t>
  </si>
  <si>
    <t>69 2 01 S4750</t>
  </si>
  <si>
    <t>Муниципальная программа "Капитальный ремонт и ремонт инженерных сетей теплоснабжения на территории МО "Город Ивангород"</t>
  </si>
  <si>
    <t>Подпрограмма "Капитальный ремонт и ремонт инженерных сетей теплоснабжения на территории МО "Город Ивангород"</t>
  </si>
  <si>
    <t>Основное мероприятие "Капитальный ремонт и ремонт инженерных сетей теплоснабжения"</t>
  </si>
  <si>
    <t>Ремонт трубопровода централизованного теплоснабжения</t>
  </si>
  <si>
    <t>Прочая закупка товаров, работ и услуг для муниципальных нужд</t>
  </si>
  <si>
    <t>84 0 00 00000</t>
  </si>
  <si>
    <t>84 1 00 00000</t>
  </si>
  <si>
    <t>84 1 01 00000</t>
  </si>
  <si>
    <t>84 1 01 S0160</t>
  </si>
  <si>
    <t>Подпрограмма "Содействие в обеспечении качественным жильем граждан МО «Город Ивангород» Ленинградской области"</t>
  </si>
  <si>
    <t>Основное мероприятие "Ликвидация аварийного жилищного фонда на территории МО «Город Ивангород» Ленинградской области"</t>
  </si>
  <si>
    <t>Ликвидация аварийного жилищного фонда</t>
  </si>
  <si>
    <t>73 3 00 00000</t>
  </si>
  <si>
    <t>73 3 01 S4860</t>
  </si>
  <si>
    <t>Подпрограмма "Развитие объектов физической культуры и спорта"</t>
  </si>
  <si>
    <t xml:space="preserve">Проектирование и реконструкция стадиона </t>
  </si>
  <si>
    <t>44 4 01 84040</t>
  </si>
  <si>
    <t>44 4 00 00000</t>
  </si>
  <si>
    <t>44 4 01 00000</t>
  </si>
  <si>
    <t>Основное мероприятие "Строительство, реконструкция и проектирование спортивных объектов"</t>
  </si>
  <si>
    <t>2023 год</t>
  </si>
  <si>
    <t>Установка остановочных павильонов</t>
  </si>
  <si>
    <t>Разработка проекта организации дорожного движения</t>
  </si>
  <si>
    <t>Основное мероприятие "Разработка схем: ливневой канализации, водопроводных сетей, канализационных сетей"</t>
  </si>
  <si>
    <t>43 1 03 00000</t>
  </si>
  <si>
    <t>Разработка схем водопроводно-канализационных сетей</t>
  </si>
  <si>
    <t xml:space="preserve">Основное мероприятие "Проектно-изыскательские работы по строительству газопровода в МО "Город Ивангород"
</t>
  </si>
  <si>
    <t>Подпрограмма "Проектирование и строительство газопроводов на территории МО "Город Ивангород"</t>
  </si>
  <si>
    <t>Проектно-изыскательские работы по строительству газопровода</t>
  </si>
  <si>
    <t>85 3 02 00000</t>
  </si>
  <si>
    <t>85 3 02 05200</t>
  </si>
  <si>
    <t>49 1 01 S4840</t>
  </si>
  <si>
    <t>Ликвидация несанкционированных свалок</t>
  </si>
  <si>
    <t>49 1 01 S4880</t>
  </si>
  <si>
    <t>Разработка схемы санитарной очистки МО "Город Ивангород"</t>
  </si>
  <si>
    <t>45 3 01 S5190</t>
  </si>
  <si>
    <t>Государственная поддержка отрасли культуры</t>
  </si>
  <si>
    <t>Муниципальная программа "Капитальный ремонт и ремонт оборудования инженерных сетей водоснабжения и водоотведения на территории МО "Город Ивангород"</t>
  </si>
  <si>
    <t>Подпрограмма "Капитальный ремонт и ремонт оборудования, инженерных сетей водоснабжения и водоотведения"</t>
  </si>
  <si>
    <t xml:space="preserve">Муниципальная программа "Капитальный ремонт и ремонт, реконструкция и строительство дорог и дорожных сооружений  в границах  МО "Город Ивангород" </t>
  </si>
  <si>
    <t>Проектно-изыскательские работы по реконструкции моста через канал</t>
  </si>
  <si>
    <t>Подпрограмма " Ремонт и содержание объектов муниципального имущества"</t>
  </si>
  <si>
    <t>50 2 01 80110</t>
  </si>
  <si>
    <t>Подпрограмма "Постановка на государственный кадастровый учет объектов недвижимости"</t>
  </si>
  <si>
    <t>Основное мероприятие "Оформление документов, необходимых для внесения в Государственный Кадастр Недвижимости новых сведений о соответствующем объекте недвижимости</t>
  </si>
  <si>
    <t>50 2 00 00000</t>
  </si>
  <si>
    <t>50 2 01 00000</t>
  </si>
  <si>
    <t>50 2 01 80280</t>
  </si>
  <si>
    <t>Уплата налогов, сборов и иных платежей</t>
  </si>
  <si>
    <t>49 2 01 80250</t>
  </si>
  <si>
    <t>850</t>
  </si>
  <si>
    <t>110</t>
  </si>
  <si>
    <t>50 1 02 00000</t>
  </si>
  <si>
    <t>50 1 02 80250</t>
  </si>
  <si>
    <t>49 2 00 00000</t>
  </si>
  <si>
    <t>49 2 01 00000</t>
  </si>
  <si>
    <t>Подпрограмма "Развитие культуры"</t>
  </si>
  <si>
    <t>Основное мероприятие "Обеспечение условий для развития культуры"</t>
  </si>
  <si>
    <t>45 2 00 00000</t>
  </si>
  <si>
    <t>45 2 01 00000</t>
  </si>
  <si>
    <t>45 2 01 80240</t>
  </si>
  <si>
    <t>45 2 01 S0360</t>
  </si>
  <si>
    <t>Подпрограмма "Развитие физической культуры и спорта"</t>
  </si>
  <si>
    <t>Основное мероприятие "Обеспечение условий для развития физической культуры и спорта"</t>
  </si>
  <si>
    <t>44 5 00 00000</t>
  </si>
  <si>
    <t>44 5 01 00000</t>
  </si>
  <si>
    <t>44 5 01 80260</t>
  </si>
  <si>
    <t>Подпрограмма "Обеспечение общественной безопасности, предупреждение и ликвидация последствий чрезвычайных ситуаций"</t>
  </si>
  <si>
    <t>Муниципальная программа "Защита населения от чрезвычайных ситуаций природного, техногенного характера и обеспечение пожарной безопасности на территории МО "Город ивангород"</t>
  </si>
  <si>
    <t>47 1 01 74400</t>
  </si>
  <si>
    <t>47 1 01 74410</t>
  </si>
  <si>
    <t>47 1 01 74420</t>
  </si>
  <si>
    <t>43 1 03 80500</t>
  </si>
  <si>
    <t>49 1 01 80300</t>
  </si>
  <si>
    <t>49 1 01 80400</t>
  </si>
  <si>
    <t>48 1 00 00000</t>
  </si>
  <si>
    <t>48 1 01 00000</t>
  </si>
  <si>
    <t>48 1 01 S4660</t>
  </si>
  <si>
    <t xml:space="preserve">Муниципальная программа "Управление и распоряжение муниципальным имуществом МО "Город Ивангород" </t>
  </si>
  <si>
    <t>от ______ 12.2020 №__</t>
  </si>
  <si>
    <t>Ведомственная структура расходов бюджета МО «Город Ивангород» на 2021 год и на плановый период 2022 и 2023 годов</t>
  </si>
  <si>
    <r>
      <t>(</t>
    </r>
    <r>
      <rPr>
        <sz val="8"/>
        <rFont val="Times New Roman"/>
        <family val="1"/>
      </rPr>
      <t>приложение 5)</t>
    </r>
  </si>
  <si>
    <t xml:space="preserve">Муниципальная программа "Формирование комфортной городской среды на территории муниципального образования "Город Ивангород" </t>
  </si>
  <si>
    <t>Муниципальная программа "Интегрированное развитие исторической прибрежной зоны в  Нарве/Эстония и Ивангороде/Россия , 3 этап - Речные променады"</t>
  </si>
  <si>
    <t xml:space="preserve">Организация и проведение мероприятий с детьми и молодежью </t>
  </si>
  <si>
    <t xml:space="preserve">46 2 01 80070 </t>
  </si>
  <si>
    <t>Организация и проведение городских мероприятий в сфере культуры</t>
  </si>
  <si>
    <t>45 3 01 80030</t>
  </si>
  <si>
    <t>Подпрограмма "Организация и проведение физкультурно-оздоровительных и спортивных городских мероприятий"</t>
  </si>
  <si>
    <t>Основное мероприятие  "Организация и проведение спортивных городских мероприятий"</t>
  </si>
  <si>
    <t>Организация и проведение спортивных городских мероприятий</t>
  </si>
  <si>
    <t>44 2 00 00000</t>
  </si>
  <si>
    <t>44 2 01 00000</t>
  </si>
  <si>
    <t>44 2 01 80020</t>
  </si>
  <si>
    <t>Другие вопросы в области культуры, кинематографии</t>
  </si>
  <si>
    <t>Другие вопросы в области физической культуры и спорта</t>
  </si>
  <si>
    <t>Мероприятия по борьбе с борщевиком Сосновского</t>
  </si>
  <si>
    <t>Подпрограмма "Формирование комфортной городской среды"</t>
  </si>
  <si>
    <t>Основное мероприятие "Формирование современной городской среды "</t>
  </si>
  <si>
    <t>Реализация программ формирования современной городской среды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</si>
  <si>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</si>
  <si>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Основное мероприятие "Создание условий для функционирования муниципального казенного учреждения "Служба заказчика муниципального образования "Город Ивангород Кингисеппского муниципального района Ленинградской области"</t>
  </si>
  <si>
    <t>Обеспечение деятельности муниципального казенного учреждения "Служба заказчика муниципального образования "Город Ивангород Кингисеппского муниципального района Ленинградской области"</t>
  </si>
  <si>
    <t>Подпрограмма "Создание условий для функционирования муниципального казенного учреждения "Служба заказчика муниципального образования "Город Ивангород Кингисеппского муниципального района Ленинградской области"</t>
  </si>
  <si>
    <t>Основное мероприятие "Обеспечение деятельности муниципального казенного учреждения "Служба заказчика муниципального образования "Город Ивангород Кингисеппского муниципального района Ленинградской области"</t>
  </si>
  <si>
    <t>Обеспечение деятельности муниципального казенного учреждения "Ивангородский культурно-досуговый центр муниципального образования "Город Ивангород Кингисеппского муниципального района Ленинградской области"</t>
  </si>
  <si>
    <t>Обеспечение деятельности муниципального казенного учреждения "Центр спорта муниципального образования "Город Ивангород Кингисеппского муниципального района Ленинградской области"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</si>
  <si>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</si>
  <si>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69 1 F2 54240</t>
  </si>
  <si>
    <t xml:space="preserve">Уплата взносов за членство в организациях, прочих налогов, сборов и иных платежей в рамках непрограммных расходов органов местного самоуправления  </t>
  </si>
  <si>
    <t xml:space="preserve">87 9 01 80310 </t>
  </si>
  <si>
    <t>Основное мероприятие "Ремонт оборудования, инженерных сетей водоснабжения и водоотведения"</t>
  </si>
  <si>
    <t>43 1 01 00000</t>
  </si>
  <si>
    <t>Ремонт объектов водоснабжения и водоотведения</t>
  </si>
  <si>
    <t>43 1 01 S0260</t>
  </si>
  <si>
    <t xml:space="preserve">Субсидия на компенсацию выпадающих доходов по оказанию услуг городской бани </t>
  </si>
  <si>
    <t>87 9 01 87010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</si>
  <si>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</si>
  <si>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810</t>
  </si>
  <si>
    <t>Подпрограмма "Строительство крытого плавательного бассейна в г.Ивангороде"</t>
  </si>
  <si>
    <t>44 3 00 00000</t>
  </si>
  <si>
    <t>Основное мероприятие "Строительство крытого плавательного бассейна в г.Ивангороде"</t>
  </si>
  <si>
    <t>44 3 01 00000</t>
  </si>
  <si>
    <t>Строительство плавательного бассейна в Ивангороде</t>
  </si>
  <si>
    <t>44 3 01 S4050</t>
  </si>
  <si>
    <t>Защита населения и территории от чрезвычайных ситуаций природного и техногенного характера, пожарная безопасность</t>
  </si>
  <si>
    <t>Социальные выплаты гражданам, кроме публичных нормативных социальных выплат</t>
  </si>
  <si>
    <t>Основное мероприятие "Благоустройство общественных территорий"</t>
  </si>
  <si>
    <t>Проверка сметной документации</t>
  </si>
  <si>
    <t>69 1 01 00000</t>
  </si>
  <si>
    <t>69 1 01 54000</t>
  </si>
  <si>
    <t>50 3 00 00000</t>
  </si>
  <si>
    <t>Подпрограмма " Распоряжение муниципальным имуществом"</t>
  </si>
  <si>
    <t xml:space="preserve">Основное мероприятие "Юридическое сопровождение"
</t>
  </si>
  <si>
    <t>Оказание услуг по продаже пакета акций на специализированном аукционе</t>
  </si>
  <si>
    <t>50 3 01 00000</t>
  </si>
  <si>
    <t>Выполнение отдельных функций по определению поставщика на приобретение в муниципальную собственность квартир</t>
  </si>
  <si>
    <t>Подпрограмма " Пополнение казны муниципального образования  МО "Город Ивангород""</t>
  </si>
  <si>
    <t>50 4 00 00000</t>
  </si>
  <si>
    <t>50 4 01 00000</t>
  </si>
  <si>
    <t>Ремонт освободившихся жилых помещений в соответствии с санитарно-техническими нормами</t>
  </si>
  <si>
    <t>50 1 01 80290</t>
  </si>
  <si>
    <t>Уплата штрафов (в том числе административных), пеней (в том числе за несвоевременную уплату налогов и сборо), административных платежей, сборов</t>
  </si>
  <si>
    <t>Основное мероприятие "Доступная среда для инвалидов и маломобильных групп населения к услугам, оказываемым учреждениями культуры"</t>
  </si>
  <si>
    <t>45 1 02 S0930</t>
  </si>
  <si>
    <t>45 1 02 00000</t>
  </si>
  <si>
    <t>50 3 01 80450</t>
  </si>
  <si>
    <t>50 3 01 80460</t>
  </si>
  <si>
    <t>50 3 01 80470</t>
  </si>
  <si>
    <t>Основное мероприятие "Приобретение коммунальной техники"</t>
  </si>
  <si>
    <t>Приобретение экскаватора-погрузчика</t>
  </si>
  <si>
    <t>Мероприятия по формированию доступной среды жизнедеятельности для инвалидов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</si>
  <si>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</t>
  </si>
  <si>
    <t>49 1 01 81210</t>
  </si>
  <si>
    <t>Вывоз твердых коммунальных отходов</t>
  </si>
  <si>
    <t>69 1 01 S4800</t>
  </si>
  <si>
    <t>Реализация мероприятий направленных на повышение качества городской среды</t>
  </si>
  <si>
    <t>Основное мероприятие "Капитальный ремонт стадиона на Кингисеппском шоссе в г.Ивангород (в т.ч проектно-изыскательские работы)"</t>
  </si>
  <si>
    <t>Капитальный ремонт стадиона на Кингисеппском шоссе в г.Ивангород (в т.ч проектно-изыскательские работы)</t>
  </si>
  <si>
    <t>Обеспечение проведение выборов и референдумов</t>
  </si>
  <si>
    <t>Расходы на проведение выборов и референдумов</t>
  </si>
  <si>
    <t>87 9 01 80180</t>
  </si>
  <si>
    <t>880</t>
  </si>
  <si>
    <t>50 4 01 80470</t>
  </si>
  <si>
    <t>от ___. ___.2021 №__</t>
  </si>
  <si>
    <t>Приобретение запасных частей, агрегатов, принадлежностей к автомобилям</t>
  </si>
  <si>
    <t>50 4 02 80490</t>
  </si>
  <si>
    <t>Основное мероприятие "Содержание коммунальной техники "</t>
  </si>
  <si>
    <t>73 1 F3 6748S</t>
  </si>
  <si>
    <t>73 2 01 R4970</t>
  </si>
  <si>
    <t>86 3 01 55490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</si>
  <si>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</si>
  <si>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86 4 01 55490</t>
  </si>
  <si>
    <t>86 1 01 55490</t>
  </si>
  <si>
    <t>Исполнение судебных актов Российской Федерации и мировых соглашений по возмещению вреда</t>
  </si>
  <si>
    <t>87 9 01 80310</t>
  </si>
  <si>
    <t>Ремонт трубопровода централизованного теплоснабжения за счет резервного фонда Правительства Ленинградской области</t>
  </si>
  <si>
    <t>87 9 01 72120</t>
  </si>
  <si>
    <t xml:space="preserve">87 9 01 80090 </t>
  </si>
  <si>
    <t>87 9 01 80090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</si>
</sst>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[$-FC19]d\ mmmm\ yyyy\ &quot;г.&quot;"/>
    <numFmt numFmtId="184" formatCode="#,##0.000000"/>
    <numFmt numFmtId="185" formatCode="#,##0.00000"/>
    <numFmt numFmtId="186" formatCode="#,##0.0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0000"/>
  </numFmts>
  <fonts count="1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11"/>
      <name val="Times New Roman"/>
      <family val="1"/>
    </font>
    <font>
      <sz val="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185" fontId="10" fillId="0" borderId="1" xfId="0" applyNumberFormat="1" applyFont="1" applyFill="1" applyBorder="1" applyAlignment="1">
      <alignment horizontal="right" vertical="center" wrapText="1"/>
    </xf>
    <xf numFmtId="185" fontId="3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justify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/>
    </xf>
    <xf numFmtId="174" fontId="10" fillId="0" borderId="1" xfId="0" applyNumberFormat="1" applyFont="1" applyFill="1" applyBorder="1" applyAlignment="1">
      <alignment horizontal="center" vertical="center" wrapText="1"/>
    </xf>
    <xf numFmtId="184" fontId="10" fillId="0" borderId="1" xfId="0" applyNumberFormat="1" applyFont="1" applyFill="1" applyBorder="1" applyAlignment="1">
      <alignment horizontal="right" vertical="center" wrapText="1"/>
    </xf>
    <xf numFmtId="184" fontId="3" fillId="0" borderId="1" xfId="0" applyNumberFormat="1" applyFont="1" applyFill="1" applyBorder="1" applyAlignment="1">
      <alignment horizontal="right" vertical="center" wrapText="1"/>
    </xf>
    <xf numFmtId="185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185" fontId="10" fillId="0" borderId="3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185" fontId="3" fillId="0" borderId="3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185" fontId="3" fillId="0" borderId="1" xfId="0" applyNumberFormat="1" applyFont="1" applyFill="1" applyBorder="1" applyAlignment="1">
      <alignment vertical="center" wrapText="1"/>
    </xf>
    <xf numFmtId="185" fontId="3" fillId="2" borderId="1" xfId="0" applyNumberFormat="1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3" fillId="3" borderId="1" xfId="0" applyNumberFormat="1" applyFont="1" applyFill="1" applyBorder="1" applyAlignment="1">
      <alignment horizontal="right" vertical="center" wrapText="1"/>
    </xf>
    <xf numFmtId="184" fontId="3" fillId="3" borderId="1" xfId="0" applyNumberFormat="1" applyFont="1" applyFill="1" applyBorder="1" applyAlignment="1">
      <alignment horizontal="righ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74" fontId="10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85" fontId="10" fillId="4" borderId="1" xfId="0" applyNumberFormat="1" applyFont="1" applyFill="1" applyBorder="1" applyAlignment="1">
      <alignment horizontal="right" vertical="center" wrapText="1"/>
    </xf>
    <xf numFmtId="184" fontId="10" fillId="4" borderId="1" xfId="0" applyNumberFormat="1" applyFont="1" applyFill="1" applyBorder="1" applyAlignment="1">
      <alignment horizontal="right" vertical="center" wrapText="1"/>
    </xf>
    <xf numFmtId="185" fontId="3" fillId="4" borderId="1" xfId="0" applyNumberFormat="1" applyFont="1" applyFill="1" applyBorder="1" applyAlignment="1">
      <alignment horizontal="right" vertical="center" wrapText="1"/>
    </xf>
    <xf numFmtId="184" fontId="3" fillId="4" borderId="1" xfId="0" applyNumberFormat="1" applyFont="1" applyFill="1" applyBorder="1" applyAlignment="1">
      <alignment horizontal="right" vertical="center" wrapText="1"/>
    </xf>
    <xf numFmtId="185" fontId="3" fillId="4" borderId="1" xfId="0" applyNumberFormat="1" applyFont="1" applyFill="1" applyBorder="1" applyAlignment="1">
      <alignment vertical="center" wrapText="1"/>
    </xf>
    <xf numFmtId="0" fontId="1" fillId="4" borderId="0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justify" wrapText="1"/>
    </xf>
    <xf numFmtId="49" fontId="3" fillId="3" borderId="1" xfId="0" applyNumberFormat="1" applyFont="1" applyFill="1" applyBorder="1" applyAlignment="1">
      <alignment horizontal="left" vertical="center" wrapText="1"/>
    </xf>
    <xf numFmtId="185" fontId="10" fillId="3" borderId="1" xfId="0" applyNumberFormat="1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/>
    </xf>
    <xf numFmtId="0" fontId="3" fillId="4" borderId="1" xfId="0" applyFont="1" applyFill="1" applyBorder="1" applyAlignment="1">
      <alignment vertical="justify" wrapText="1"/>
    </xf>
    <xf numFmtId="0" fontId="10" fillId="4" borderId="1" xfId="0" applyFont="1" applyFill="1" applyBorder="1" applyAlignment="1">
      <alignment vertical="center" wrapText="1"/>
    </xf>
    <xf numFmtId="49" fontId="10" fillId="4" borderId="1" xfId="0" applyNumberFormat="1" applyFont="1" applyFill="1" applyBorder="1" applyAlignment="1">
      <alignment horizontal="left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49" fontId="2" fillId="4" borderId="0" xfId="0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left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/>
    </xf>
    <xf numFmtId="0" fontId="3" fillId="4" borderId="2" xfId="0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horizontal="left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/>
    </xf>
    <xf numFmtId="0" fontId="7" fillId="4" borderId="1" xfId="0" applyFont="1" applyFill="1" applyBorder="1" applyAlignment="1">
      <alignment wrapText="1"/>
    </xf>
    <xf numFmtId="3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left" vertical="center" wrapText="1"/>
    </xf>
    <xf numFmtId="49" fontId="3" fillId="4" borderId="4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justify" wrapText="1"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/>
    </xf>
    <xf numFmtId="18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/>
    </xf>
    <xf numFmtId="185" fontId="3" fillId="5" borderId="1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left" vertical="center" wrapText="1"/>
    </xf>
    <xf numFmtId="185" fontId="0" fillId="0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3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/>
    </xf>
    <xf numFmtId="49" fontId="3" fillId="2" borderId="1" xfId="0" applyFont="1" applyFill="1" applyBorder="1" applyAlignment="1" applyProtection="1">
      <alignment horizontal="left" vertical="top" wrapText="1"/>
      <protection/>
    </xf>
    <xf numFmtId="49" fontId="3" fillId="4" borderId="1" xfId="0" applyFont="1" applyFill="1" applyBorder="1" applyAlignment="1" applyProtection="1">
      <alignment horizontal="left" vertical="top" wrapText="1"/>
      <protection/>
    </xf>
    <xf numFmtId="0" fontId="3" fillId="4" borderId="4" xfId="0" applyFont="1" applyFill="1" applyBorder="1" applyAlignment="1">
      <alignment vertical="center" wrapText="1"/>
    </xf>
    <xf numFmtId="49" fontId="3" fillId="0" borderId="5" xfId="0" applyFont="1" applyBorder="1" applyAlignment="1" applyProtection="1">
      <alignment horizontal="left" vertical="center" wrapText="1"/>
      <protection/>
    </xf>
    <xf numFmtId="0" fontId="2" fillId="4" borderId="0" xfId="0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49" fontId="2" fillId="4" borderId="0" xfId="0" applyNumberFormat="1" applyFont="1" applyFill="1" applyBorder="1" applyAlignment="1">
      <alignment horizontal="center" vertical="center" wrapText="1"/>
    </xf>
    <xf numFmtId="49" fontId="3" fillId="4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0"/>
  <sheetViews>
    <sheetView tabSelected="1" zoomScale="120" zoomScaleNormal="120" workbookViewId="0" topLeftCell="A1">
      <selection activeCell="G25" sqref="G25"/>
    </sheetView>
  </sheetViews>
  <sheetFormatPr defaultColWidth="9.00390625" defaultRowHeight="12.75"/>
  <cols>
    <col min="1" max="1" width="61.625" style="126" customWidth="1"/>
    <col min="2" max="2" width="4.75390625" style="127" customWidth="1"/>
    <col min="3" max="3" width="5.00390625" style="127" customWidth="1"/>
    <col min="4" max="4" width="4.375" style="127" customWidth="1"/>
    <col min="5" max="5" width="11.00390625" style="127" customWidth="1"/>
    <col min="6" max="6" width="5.375" style="127" customWidth="1"/>
    <col min="7" max="7" width="16.875" style="74" customWidth="1"/>
    <col min="8" max="8" width="20.375" style="74" customWidth="1"/>
    <col min="9" max="9" width="17.00390625" style="74" customWidth="1"/>
    <col min="10" max="16384" width="9.125" style="2" customWidth="1"/>
  </cols>
  <sheetData>
    <row r="1" spans="1:9" ht="12.75" customHeight="1">
      <c r="A1" s="96"/>
      <c r="B1" s="97"/>
      <c r="C1" s="97"/>
      <c r="D1" s="97"/>
      <c r="E1" s="98"/>
      <c r="F1" s="154"/>
      <c r="G1" s="154"/>
      <c r="H1" s="155" t="s">
        <v>17</v>
      </c>
      <c r="I1" s="155"/>
    </row>
    <row r="2" spans="1:9" ht="29.25" customHeight="1">
      <c r="A2" s="96"/>
      <c r="B2" s="97"/>
      <c r="C2" s="97"/>
      <c r="D2" s="97"/>
      <c r="E2" s="99"/>
      <c r="F2" s="147"/>
      <c r="G2" s="147"/>
      <c r="H2" s="153" t="s">
        <v>35</v>
      </c>
      <c r="I2" s="153"/>
    </row>
    <row r="3" spans="1:9" ht="15" customHeight="1">
      <c r="A3" s="96"/>
      <c r="B3" s="97"/>
      <c r="C3" s="97"/>
      <c r="D3" s="97"/>
      <c r="E3" s="99"/>
      <c r="F3" s="147"/>
      <c r="G3" s="147"/>
      <c r="H3" s="153" t="s">
        <v>412</v>
      </c>
      <c r="I3" s="153"/>
    </row>
    <row r="4" spans="1:9" ht="15.75" customHeight="1">
      <c r="A4" s="96"/>
      <c r="B4" s="97"/>
      <c r="C4" s="97"/>
      <c r="D4" s="97"/>
      <c r="E4" s="99"/>
      <c r="F4" s="147"/>
      <c r="G4" s="147"/>
      <c r="I4" s="74" t="s">
        <v>329</v>
      </c>
    </row>
    <row r="5" spans="1:9" ht="16.5" customHeight="1">
      <c r="A5" s="148" t="s">
        <v>328</v>
      </c>
      <c r="B5" s="148"/>
      <c r="C5" s="148"/>
      <c r="D5" s="148"/>
      <c r="E5" s="148"/>
      <c r="F5" s="148"/>
      <c r="G5" s="148"/>
      <c r="H5" s="148"/>
      <c r="I5" s="148"/>
    </row>
    <row r="6" spans="1:9" ht="13.5" customHeight="1">
      <c r="A6" s="149" t="s">
        <v>0</v>
      </c>
      <c r="B6" s="150" t="s">
        <v>52</v>
      </c>
      <c r="C6" s="151" t="s">
        <v>53</v>
      </c>
      <c r="D6" s="151" t="s">
        <v>55</v>
      </c>
      <c r="E6" s="151" t="s">
        <v>32</v>
      </c>
      <c r="F6" s="151" t="s">
        <v>33</v>
      </c>
      <c r="G6" s="152" t="s">
        <v>154</v>
      </c>
      <c r="H6" s="152"/>
      <c r="I6" s="152"/>
    </row>
    <row r="7" spans="1:9" ht="41.25" customHeight="1">
      <c r="A7" s="149"/>
      <c r="B7" s="150"/>
      <c r="C7" s="151"/>
      <c r="D7" s="151"/>
      <c r="E7" s="151"/>
      <c r="F7" s="151"/>
      <c r="G7" s="67" t="s">
        <v>165</v>
      </c>
      <c r="H7" s="67" t="s">
        <v>185</v>
      </c>
      <c r="I7" s="67" t="s">
        <v>268</v>
      </c>
    </row>
    <row r="8" spans="1:9" ht="12.75" customHeight="1">
      <c r="A8" s="88">
        <v>1</v>
      </c>
      <c r="B8" s="103">
        <v>2</v>
      </c>
      <c r="C8" s="81" t="s">
        <v>34</v>
      </c>
      <c r="D8" s="81" t="s">
        <v>13</v>
      </c>
      <c r="E8" s="81" t="s">
        <v>14</v>
      </c>
      <c r="F8" s="81" t="s">
        <v>54</v>
      </c>
      <c r="G8" s="68">
        <v>7</v>
      </c>
      <c r="H8" s="75">
        <v>8</v>
      </c>
      <c r="I8" s="75">
        <v>9</v>
      </c>
    </row>
    <row r="9" spans="1:9" s="66" customFormat="1" ht="17.25" customHeight="1">
      <c r="A9" s="104" t="s">
        <v>8</v>
      </c>
      <c r="B9" s="103"/>
      <c r="C9" s="81"/>
      <c r="D9" s="81"/>
      <c r="E9" s="81"/>
      <c r="F9" s="81"/>
      <c r="G9" s="69">
        <f>G10+G372</f>
        <v>570360.7692399999</v>
      </c>
      <c r="H9" s="69">
        <f>H10+H372</f>
        <v>332031.8438</v>
      </c>
      <c r="I9" s="69">
        <f>I10+I372</f>
        <v>75977.93781</v>
      </c>
    </row>
    <row r="10" spans="1:9" s="66" customFormat="1" ht="18.75" customHeight="1">
      <c r="A10" s="105" t="s">
        <v>15</v>
      </c>
      <c r="B10" s="106" t="s">
        <v>47</v>
      </c>
      <c r="C10" s="107"/>
      <c r="D10" s="107"/>
      <c r="E10" s="107"/>
      <c r="F10" s="107"/>
      <c r="G10" s="69">
        <f>G11+G98+G107+G126+G157+G280+G299+G327+G340+G366</f>
        <v>567098.0311899999</v>
      </c>
      <c r="H10" s="69">
        <f>H11+H98+H107+H126+H157+H280+H299+H327+H340+H366</f>
        <v>328837.32733999996</v>
      </c>
      <c r="I10" s="69">
        <f>I11+I98+I107+I126+I157+I280+I299+I327+I340+I366</f>
        <v>72659.0327</v>
      </c>
    </row>
    <row r="11" spans="1:9" s="66" customFormat="1" ht="14.25" customHeight="1">
      <c r="A11" s="100" t="s">
        <v>1</v>
      </c>
      <c r="B11" s="102" t="s">
        <v>47</v>
      </c>
      <c r="C11" s="94" t="s">
        <v>56</v>
      </c>
      <c r="D11" s="94" t="s">
        <v>57</v>
      </c>
      <c r="E11" s="94"/>
      <c r="F11" s="94"/>
      <c r="G11" s="69">
        <f>G12+G45+G52+G39</f>
        <v>42747.71727</v>
      </c>
      <c r="H11" s="69">
        <f>H12+H45+H52</f>
        <v>34962.96316</v>
      </c>
      <c r="I11" s="69">
        <f>I12+I45+I52</f>
        <v>32102.475</v>
      </c>
    </row>
    <row r="12" spans="1:9" s="66" customFormat="1" ht="36.75" customHeight="1">
      <c r="A12" s="92" t="s">
        <v>19</v>
      </c>
      <c r="B12" s="93" t="s">
        <v>47</v>
      </c>
      <c r="C12" s="94" t="s">
        <v>56</v>
      </c>
      <c r="D12" s="94" t="s">
        <v>58</v>
      </c>
      <c r="E12" s="94"/>
      <c r="F12" s="94"/>
      <c r="G12" s="69">
        <f>G13+G27+G32</f>
        <v>31792.92871</v>
      </c>
      <c r="H12" s="69">
        <f>H13+H32</f>
        <v>27235.33181</v>
      </c>
      <c r="I12" s="69">
        <f>I13+I32</f>
        <v>28150.614999999998</v>
      </c>
    </row>
    <row r="13" spans="1:9" s="66" customFormat="1" ht="27" customHeight="1">
      <c r="A13" s="92" t="s">
        <v>127</v>
      </c>
      <c r="B13" s="89" t="s">
        <v>47</v>
      </c>
      <c r="C13" s="81" t="s">
        <v>56</v>
      </c>
      <c r="D13" s="81" t="s">
        <v>58</v>
      </c>
      <c r="E13" s="81" t="s">
        <v>107</v>
      </c>
      <c r="F13" s="94"/>
      <c r="G13" s="69">
        <f>G14+G22</f>
        <v>30588.73552</v>
      </c>
      <c r="H13" s="69">
        <f>H14+H20+H27</f>
        <v>26223.825</v>
      </c>
      <c r="I13" s="69">
        <f>I14+I20+I27</f>
        <v>28150.614999999998</v>
      </c>
    </row>
    <row r="14" spans="1:9" ht="18.75" customHeight="1">
      <c r="A14" s="88" t="s">
        <v>37</v>
      </c>
      <c r="B14" s="89" t="s">
        <v>47</v>
      </c>
      <c r="C14" s="81" t="s">
        <v>56</v>
      </c>
      <c r="D14" s="81" t="s">
        <v>58</v>
      </c>
      <c r="E14" s="81" t="s">
        <v>60</v>
      </c>
      <c r="F14" s="108"/>
      <c r="G14" s="71">
        <f>G15</f>
        <v>1629.7450000000001</v>
      </c>
      <c r="H14" s="71">
        <f>H16</f>
        <v>1666.5</v>
      </c>
      <c r="I14" s="71">
        <f>I16</f>
        <v>1733.16</v>
      </c>
    </row>
    <row r="15" spans="1:9" ht="16.5" customHeight="1">
      <c r="A15" s="88" t="s">
        <v>28</v>
      </c>
      <c r="B15" s="89" t="s">
        <v>47</v>
      </c>
      <c r="C15" s="81" t="s">
        <v>56</v>
      </c>
      <c r="D15" s="81" t="s">
        <v>58</v>
      </c>
      <c r="E15" s="81" t="s">
        <v>71</v>
      </c>
      <c r="F15" s="108"/>
      <c r="G15" s="71">
        <f>G16+G19</f>
        <v>1629.7450000000001</v>
      </c>
      <c r="H15" s="71">
        <f>H16</f>
        <v>1666.5</v>
      </c>
      <c r="I15" s="71">
        <f>I16</f>
        <v>1733.16</v>
      </c>
    </row>
    <row r="16" spans="1:9" ht="16.5" customHeight="1">
      <c r="A16" s="88" t="s">
        <v>129</v>
      </c>
      <c r="B16" s="89" t="s">
        <v>47</v>
      </c>
      <c r="C16" s="81" t="s">
        <v>56</v>
      </c>
      <c r="D16" s="81" t="s">
        <v>58</v>
      </c>
      <c r="E16" s="81" t="s">
        <v>128</v>
      </c>
      <c r="F16" s="109"/>
      <c r="G16" s="71">
        <f>G17+G18</f>
        <v>1602.4</v>
      </c>
      <c r="H16" s="71">
        <f>H17</f>
        <v>1666.5</v>
      </c>
      <c r="I16" s="71">
        <f>I17</f>
        <v>1733.16</v>
      </c>
    </row>
    <row r="17" spans="1:9" ht="14.25" customHeight="1">
      <c r="A17" s="88" t="s">
        <v>63</v>
      </c>
      <c r="B17" s="89" t="s">
        <v>47</v>
      </c>
      <c r="C17" s="81" t="s">
        <v>56</v>
      </c>
      <c r="D17" s="81" t="s">
        <v>58</v>
      </c>
      <c r="E17" s="81" t="s">
        <v>128</v>
      </c>
      <c r="F17" s="81" t="s">
        <v>59</v>
      </c>
      <c r="G17" s="58">
        <v>1601.4</v>
      </c>
      <c r="H17" s="71">
        <v>1666.5</v>
      </c>
      <c r="I17" s="71">
        <v>1733.16</v>
      </c>
    </row>
    <row r="18" spans="1:9" ht="14.25" customHeight="1">
      <c r="A18" s="95" t="s">
        <v>296</v>
      </c>
      <c r="B18" s="89" t="s">
        <v>47</v>
      </c>
      <c r="C18" s="81" t="s">
        <v>56</v>
      </c>
      <c r="D18" s="81" t="s">
        <v>58</v>
      </c>
      <c r="E18" s="81" t="s">
        <v>128</v>
      </c>
      <c r="F18" s="81" t="s">
        <v>298</v>
      </c>
      <c r="G18" s="71">
        <v>1</v>
      </c>
      <c r="H18" s="71">
        <v>0</v>
      </c>
      <c r="I18" s="71">
        <v>0</v>
      </c>
    </row>
    <row r="19" spans="1:9" ht="22.5">
      <c r="A19" s="144" t="s">
        <v>419</v>
      </c>
      <c r="B19" s="89" t="s">
        <v>47</v>
      </c>
      <c r="C19" s="81" t="s">
        <v>56</v>
      </c>
      <c r="D19" s="81" t="s">
        <v>58</v>
      </c>
      <c r="E19" s="81" t="s">
        <v>418</v>
      </c>
      <c r="F19" s="81" t="s">
        <v>59</v>
      </c>
      <c r="G19" s="71">
        <v>27.345</v>
      </c>
      <c r="H19" s="71">
        <v>0</v>
      </c>
      <c r="I19" s="71">
        <v>0</v>
      </c>
    </row>
    <row r="20" spans="1:9" ht="17.25" customHeight="1">
      <c r="A20" s="88" t="s">
        <v>26</v>
      </c>
      <c r="B20" s="89" t="s">
        <v>47</v>
      </c>
      <c r="C20" s="81" t="s">
        <v>56</v>
      </c>
      <c r="D20" s="81" t="s">
        <v>58</v>
      </c>
      <c r="E20" s="81" t="s">
        <v>61</v>
      </c>
      <c r="F20" s="109"/>
      <c r="G20" s="71">
        <f aca="true" t="shared" si="0" ref="G20:I21">G21</f>
        <v>28958.99052</v>
      </c>
      <c r="H20" s="71">
        <f t="shared" si="0"/>
        <v>24498.325</v>
      </c>
      <c r="I20" s="71">
        <f t="shared" si="0"/>
        <v>26355.454999999998</v>
      </c>
    </row>
    <row r="21" spans="1:9" ht="15" customHeight="1">
      <c r="A21" s="88" t="s">
        <v>28</v>
      </c>
      <c r="B21" s="89" t="s">
        <v>47</v>
      </c>
      <c r="C21" s="81" t="s">
        <v>56</v>
      </c>
      <c r="D21" s="81" t="s">
        <v>58</v>
      </c>
      <c r="E21" s="81" t="s">
        <v>72</v>
      </c>
      <c r="F21" s="109"/>
      <c r="G21" s="71">
        <f t="shared" si="0"/>
        <v>28958.99052</v>
      </c>
      <c r="H21" s="71">
        <f t="shared" si="0"/>
        <v>24498.325</v>
      </c>
      <c r="I21" s="71">
        <f t="shared" si="0"/>
        <v>26355.454999999998</v>
      </c>
    </row>
    <row r="22" spans="1:9" ht="16.5" customHeight="1">
      <c r="A22" s="88" t="s">
        <v>129</v>
      </c>
      <c r="B22" s="89" t="s">
        <v>47</v>
      </c>
      <c r="C22" s="81" t="s">
        <v>56</v>
      </c>
      <c r="D22" s="81" t="s">
        <v>58</v>
      </c>
      <c r="E22" s="81" t="s">
        <v>122</v>
      </c>
      <c r="F22" s="81"/>
      <c r="G22" s="71">
        <f>G23+G25+G26+G24</f>
        <v>28958.99052</v>
      </c>
      <c r="H22" s="71">
        <f>H23+H25</f>
        <v>24498.325</v>
      </c>
      <c r="I22" s="71">
        <f>I23+I25</f>
        <v>26355.454999999998</v>
      </c>
    </row>
    <row r="23" spans="1:9" ht="19.5" customHeight="1">
      <c r="A23" s="88" t="s">
        <v>63</v>
      </c>
      <c r="B23" s="89" t="s">
        <v>47</v>
      </c>
      <c r="C23" s="81" t="s">
        <v>56</v>
      </c>
      <c r="D23" s="81" t="s">
        <v>58</v>
      </c>
      <c r="E23" s="81" t="s">
        <v>122</v>
      </c>
      <c r="F23" s="81" t="s">
        <v>59</v>
      </c>
      <c r="G23" s="58">
        <f>23828.103+370.2</f>
        <v>24198.303</v>
      </c>
      <c r="H23" s="71">
        <v>23777</v>
      </c>
      <c r="I23" s="71">
        <v>24728.1</v>
      </c>
    </row>
    <row r="24" spans="1:9" ht="22.5">
      <c r="A24" s="144" t="s">
        <v>419</v>
      </c>
      <c r="B24" s="89" t="s">
        <v>47</v>
      </c>
      <c r="C24" s="81" t="s">
        <v>56</v>
      </c>
      <c r="D24" s="81" t="s">
        <v>58</v>
      </c>
      <c r="E24" s="81" t="s">
        <v>420</v>
      </c>
      <c r="F24" s="81" t="s">
        <v>59</v>
      </c>
      <c r="G24" s="71">
        <v>291.756</v>
      </c>
      <c r="H24" s="71">
        <v>0</v>
      </c>
      <c r="I24" s="71">
        <v>0</v>
      </c>
    </row>
    <row r="25" spans="1:9" s="66" customFormat="1" ht="20.25" customHeight="1">
      <c r="A25" s="88" t="s">
        <v>124</v>
      </c>
      <c r="B25" s="89" t="s">
        <v>47</v>
      </c>
      <c r="C25" s="81" t="s">
        <v>56</v>
      </c>
      <c r="D25" s="81" t="s">
        <v>58</v>
      </c>
      <c r="E25" s="81" t="s">
        <v>122</v>
      </c>
      <c r="F25" s="81" t="s">
        <v>64</v>
      </c>
      <c r="G25" s="58">
        <f>4069.95277+324.638</f>
        <v>4394.59077</v>
      </c>
      <c r="H25" s="71">
        <v>721.325</v>
      </c>
      <c r="I25" s="71">
        <v>1627.355</v>
      </c>
    </row>
    <row r="26" spans="1:9" s="66" customFormat="1" ht="20.25" customHeight="1">
      <c r="A26" s="95" t="s">
        <v>296</v>
      </c>
      <c r="B26" s="89" t="s">
        <v>47</v>
      </c>
      <c r="C26" s="81" t="s">
        <v>56</v>
      </c>
      <c r="D26" s="81" t="s">
        <v>58</v>
      </c>
      <c r="E26" s="81" t="s">
        <v>122</v>
      </c>
      <c r="F26" s="81" t="s">
        <v>298</v>
      </c>
      <c r="G26" s="71">
        <v>74.34075</v>
      </c>
      <c r="H26" s="71">
        <v>0</v>
      </c>
      <c r="I26" s="71">
        <v>0</v>
      </c>
    </row>
    <row r="27" spans="1:9" s="66" customFormat="1" ht="19.5" customHeight="1">
      <c r="A27" s="92" t="s">
        <v>27</v>
      </c>
      <c r="B27" s="89" t="s">
        <v>47</v>
      </c>
      <c r="C27" s="81" t="s">
        <v>56</v>
      </c>
      <c r="D27" s="81" t="s">
        <v>58</v>
      </c>
      <c r="E27" s="81" t="s">
        <v>62</v>
      </c>
      <c r="F27" s="94"/>
      <c r="G27" s="69">
        <f aca="true" t="shared" si="1" ref="G27:I30">G28</f>
        <v>55</v>
      </c>
      <c r="H27" s="69">
        <f t="shared" si="1"/>
        <v>59</v>
      </c>
      <c r="I27" s="69">
        <f t="shared" si="1"/>
        <v>62</v>
      </c>
    </row>
    <row r="28" spans="1:9" s="66" customFormat="1" ht="16.5" customHeight="1">
      <c r="A28" s="88" t="s">
        <v>28</v>
      </c>
      <c r="B28" s="89" t="s">
        <v>47</v>
      </c>
      <c r="C28" s="81" t="s">
        <v>56</v>
      </c>
      <c r="D28" s="81" t="s">
        <v>58</v>
      </c>
      <c r="E28" s="81" t="s">
        <v>99</v>
      </c>
      <c r="F28" s="81"/>
      <c r="G28" s="71">
        <f t="shared" si="1"/>
        <v>55</v>
      </c>
      <c r="H28" s="71">
        <f t="shared" si="1"/>
        <v>59</v>
      </c>
      <c r="I28" s="71">
        <f t="shared" si="1"/>
        <v>62</v>
      </c>
    </row>
    <row r="29" spans="1:9" s="66" customFormat="1" ht="15" customHeight="1">
      <c r="A29" s="88" t="s">
        <v>28</v>
      </c>
      <c r="B29" s="89" t="s">
        <v>47</v>
      </c>
      <c r="C29" s="81" t="s">
        <v>56</v>
      </c>
      <c r="D29" s="81" t="s">
        <v>58</v>
      </c>
      <c r="E29" s="81" t="s">
        <v>65</v>
      </c>
      <c r="F29" s="81"/>
      <c r="G29" s="71">
        <f t="shared" si="1"/>
        <v>55</v>
      </c>
      <c r="H29" s="71">
        <f t="shared" si="1"/>
        <v>59</v>
      </c>
      <c r="I29" s="71">
        <f t="shared" si="1"/>
        <v>62</v>
      </c>
    </row>
    <row r="30" spans="1:9" s="66" customFormat="1" ht="39" customHeight="1">
      <c r="A30" s="88" t="s">
        <v>130</v>
      </c>
      <c r="B30" s="93" t="s">
        <v>47</v>
      </c>
      <c r="C30" s="81" t="s">
        <v>56</v>
      </c>
      <c r="D30" s="81" t="s">
        <v>58</v>
      </c>
      <c r="E30" s="81" t="s">
        <v>66</v>
      </c>
      <c r="F30" s="81"/>
      <c r="G30" s="71">
        <f t="shared" si="1"/>
        <v>55</v>
      </c>
      <c r="H30" s="71">
        <f t="shared" si="1"/>
        <v>59</v>
      </c>
      <c r="I30" s="71">
        <f t="shared" si="1"/>
        <v>62</v>
      </c>
    </row>
    <row r="31" spans="1:9" s="66" customFormat="1" ht="15" customHeight="1">
      <c r="A31" s="88" t="s">
        <v>39</v>
      </c>
      <c r="B31" s="89" t="s">
        <v>47</v>
      </c>
      <c r="C31" s="81" t="s">
        <v>56</v>
      </c>
      <c r="D31" s="81" t="s">
        <v>58</v>
      </c>
      <c r="E31" s="81" t="s">
        <v>66</v>
      </c>
      <c r="F31" s="81" t="s">
        <v>40</v>
      </c>
      <c r="G31" s="71">
        <v>55</v>
      </c>
      <c r="H31" s="71">
        <v>59</v>
      </c>
      <c r="I31" s="71">
        <v>62</v>
      </c>
    </row>
    <row r="32" spans="1:9" s="66" customFormat="1" ht="38.25" customHeight="1">
      <c r="A32" s="110" t="s">
        <v>331</v>
      </c>
      <c r="B32" s="93" t="s">
        <v>47</v>
      </c>
      <c r="C32" s="81" t="s">
        <v>56</v>
      </c>
      <c r="D32" s="81" t="s">
        <v>58</v>
      </c>
      <c r="E32" s="94" t="s">
        <v>148</v>
      </c>
      <c r="F32" s="94"/>
      <c r="G32" s="69">
        <f aca="true" t="shared" si="2" ref="G32:I33">G33</f>
        <v>1149.19319</v>
      </c>
      <c r="H32" s="69">
        <f t="shared" si="2"/>
        <v>1011.50681</v>
      </c>
      <c r="I32" s="69">
        <f t="shared" si="2"/>
        <v>0</v>
      </c>
    </row>
    <row r="33" spans="1:9" s="66" customFormat="1" ht="22.5">
      <c r="A33" s="88" t="s">
        <v>145</v>
      </c>
      <c r="B33" s="89" t="s">
        <v>47</v>
      </c>
      <c r="C33" s="81" t="s">
        <v>56</v>
      </c>
      <c r="D33" s="81" t="s">
        <v>58</v>
      </c>
      <c r="E33" s="81" t="s">
        <v>149</v>
      </c>
      <c r="F33" s="81"/>
      <c r="G33" s="71">
        <f t="shared" si="2"/>
        <v>1149.19319</v>
      </c>
      <c r="H33" s="71">
        <f t="shared" si="2"/>
        <v>1011.50681</v>
      </c>
      <c r="I33" s="71">
        <f t="shared" si="2"/>
        <v>0</v>
      </c>
    </row>
    <row r="34" spans="1:9" s="66" customFormat="1" ht="15" customHeight="1">
      <c r="A34" s="88" t="s">
        <v>146</v>
      </c>
      <c r="B34" s="89" t="s">
        <v>47</v>
      </c>
      <c r="C34" s="81" t="s">
        <v>56</v>
      </c>
      <c r="D34" s="81" t="s">
        <v>58</v>
      </c>
      <c r="E34" s="81" t="s">
        <v>150</v>
      </c>
      <c r="F34" s="81"/>
      <c r="G34" s="71">
        <f>G38+G36</f>
        <v>1149.19319</v>
      </c>
      <c r="H34" s="71">
        <f>H35+H38</f>
        <v>1011.50681</v>
      </c>
      <c r="I34" s="71">
        <f>I35+I38</f>
        <v>0</v>
      </c>
    </row>
    <row r="35" spans="1:9" s="66" customFormat="1" ht="15" customHeight="1">
      <c r="A35" s="88" t="s">
        <v>151</v>
      </c>
      <c r="B35" s="89" t="s">
        <v>47</v>
      </c>
      <c r="C35" s="81" t="s">
        <v>56</v>
      </c>
      <c r="D35" s="81" t="s">
        <v>58</v>
      </c>
      <c r="E35" s="81" t="s">
        <v>147</v>
      </c>
      <c r="F35" s="81"/>
      <c r="G35" s="71">
        <f>G36</f>
        <v>1021.5822900000001</v>
      </c>
      <c r="H35" s="71">
        <f>H36</f>
        <v>909.61771</v>
      </c>
      <c r="I35" s="71">
        <f>I36</f>
        <v>0</v>
      </c>
    </row>
    <row r="36" spans="1:9" s="66" customFormat="1" ht="15" customHeight="1">
      <c r="A36" s="88" t="s">
        <v>63</v>
      </c>
      <c r="B36" s="89" t="s">
        <v>47</v>
      </c>
      <c r="C36" s="81" t="s">
        <v>56</v>
      </c>
      <c r="D36" s="81" t="s">
        <v>58</v>
      </c>
      <c r="E36" s="81" t="s">
        <v>147</v>
      </c>
      <c r="F36" s="81" t="s">
        <v>59</v>
      </c>
      <c r="G36" s="58">
        <f>1323.45-301.86771</f>
        <v>1021.5822900000001</v>
      </c>
      <c r="H36" s="58">
        <f>607.75+301.86771</f>
        <v>909.61771</v>
      </c>
      <c r="I36" s="71">
        <v>0</v>
      </c>
    </row>
    <row r="37" spans="1:9" s="66" customFormat="1" ht="15" customHeight="1">
      <c r="A37" s="88" t="s">
        <v>151</v>
      </c>
      <c r="B37" s="89" t="s">
        <v>47</v>
      </c>
      <c r="C37" s="81" t="s">
        <v>56</v>
      </c>
      <c r="D37" s="81" t="s">
        <v>58</v>
      </c>
      <c r="E37" s="81" t="s">
        <v>147</v>
      </c>
      <c r="F37" s="81"/>
      <c r="G37" s="71">
        <f>G38</f>
        <v>127.6109</v>
      </c>
      <c r="H37" s="71">
        <f>H38</f>
        <v>101.8891</v>
      </c>
      <c r="I37" s="71">
        <f>I38</f>
        <v>0</v>
      </c>
    </row>
    <row r="38" spans="1:9" s="66" customFormat="1" ht="15" customHeight="1">
      <c r="A38" s="88" t="s">
        <v>110</v>
      </c>
      <c r="B38" s="89" t="s">
        <v>47</v>
      </c>
      <c r="C38" s="81" t="s">
        <v>56</v>
      </c>
      <c r="D38" s="81" t="s">
        <v>58</v>
      </c>
      <c r="E38" s="81" t="s">
        <v>147</v>
      </c>
      <c r="F38" s="81" t="s">
        <v>64</v>
      </c>
      <c r="G38" s="58">
        <f>153-25.3891</f>
        <v>127.6109</v>
      </c>
      <c r="H38" s="58">
        <f>76.5+25.3891</f>
        <v>101.8891</v>
      </c>
      <c r="I38" s="71">
        <v>0</v>
      </c>
    </row>
    <row r="39" spans="1:9" s="66" customFormat="1" ht="15" customHeight="1">
      <c r="A39" s="100" t="s">
        <v>407</v>
      </c>
      <c r="B39" s="89" t="s">
        <v>47</v>
      </c>
      <c r="C39" s="81" t="s">
        <v>56</v>
      </c>
      <c r="D39" s="81" t="s">
        <v>89</v>
      </c>
      <c r="E39" s="81"/>
      <c r="F39" s="81"/>
      <c r="G39" s="71">
        <f>G40</f>
        <v>100</v>
      </c>
      <c r="H39" s="71">
        <v>0</v>
      </c>
      <c r="I39" s="71">
        <v>0</v>
      </c>
    </row>
    <row r="40" spans="1:9" s="66" customFormat="1" ht="15" customHeight="1">
      <c r="A40" s="136" t="s">
        <v>27</v>
      </c>
      <c r="B40" s="89" t="s">
        <v>47</v>
      </c>
      <c r="C40" s="81" t="s">
        <v>56</v>
      </c>
      <c r="D40" s="81" t="s">
        <v>89</v>
      </c>
      <c r="E40" s="81" t="s">
        <v>62</v>
      </c>
      <c r="F40" s="81"/>
      <c r="G40" s="71">
        <f>G41</f>
        <v>100</v>
      </c>
      <c r="H40" s="71">
        <v>0</v>
      </c>
      <c r="I40" s="71">
        <v>0</v>
      </c>
    </row>
    <row r="41" spans="1:9" s="66" customFormat="1" ht="15" customHeight="1">
      <c r="A41" s="136" t="s">
        <v>28</v>
      </c>
      <c r="B41" s="89" t="s">
        <v>47</v>
      </c>
      <c r="C41" s="81" t="s">
        <v>56</v>
      </c>
      <c r="D41" s="81" t="s">
        <v>89</v>
      </c>
      <c r="E41" s="81" t="s">
        <v>99</v>
      </c>
      <c r="F41" s="81"/>
      <c r="G41" s="71">
        <f>G42</f>
        <v>100</v>
      </c>
      <c r="H41" s="71">
        <v>0</v>
      </c>
      <c r="I41" s="71">
        <v>0</v>
      </c>
    </row>
    <row r="42" spans="1:9" s="66" customFormat="1" ht="15" customHeight="1">
      <c r="A42" s="136" t="s">
        <v>28</v>
      </c>
      <c r="B42" s="89" t="s">
        <v>47</v>
      </c>
      <c r="C42" s="81" t="s">
        <v>56</v>
      </c>
      <c r="D42" s="81" t="s">
        <v>89</v>
      </c>
      <c r="E42" s="81" t="s">
        <v>65</v>
      </c>
      <c r="F42" s="81"/>
      <c r="G42" s="71">
        <f>G43</f>
        <v>100</v>
      </c>
      <c r="H42" s="71">
        <v>0</v>
      </c>
      <c r="I42" s="71">
        <v>0</v>
      </c>
    </row>
    <row r="43" spans="1:9" s="66" customFormat="1" ht="15" customHeight="1">
      <c r="A43" s="136" t="s">
        <v>408</v>
      </c>
      <c r="B43" s="89" t="s">
        <v>47</v>
      </c>
      <c r="C43" s="81" t="s">
        <v>56</v>
      </c>
      <c r="D43" s="81" t="s">
        <v>89</v>
      </c>
      <c r="E43" s="81" t="s">
        <v>409</v>
      </c>
      <c r="F43" s="81"/>
      <c r="G43" s="71">
        <f>G44</f>
        <v>100</v>
      </c>
      <c r="H43" s="71">
        <v>0</v>
      </c>
      <c r="I43" s="71">
        <v>0</v>
      </c>
    </row>
    <row r="44" spans="1:9" s="66" customFormat="1" ht="15" customHeight="1">
      <c r="A44" s="136" t="s">
        <v>110</v>
      </c>
      <c r="B44" s="89" t="s">
        <v>47</v>
      </c>
      <c r="C44" s="81" t="s">
        <v>56</v>
      </c>
      <c r="D44" s="81" t="s">
        <v>89</v>
      </c>
      <c r="E44" s="81" t="s">
        <v>409</v>
      </c>
      <c r="F44" s="81" t="s">
        <v>410</v>
      </c>
      <c r="G44" s="71">
        <v>100</v>
      </c>
      <c r="H44" s="71">
        <v>0</v>
      </c>
      <c r="I44" s="71">
        <v>0</v>
      </c>
    </row>
    <row r="45" spans="1:9" s="66" customFormat="1" ht="15" customHeight="1">
      <c r="A45" s="100" t="s">
        <v>2</v>
      </c>
      <c r="B45" s="89" t="s">
        <v>47</v>
      </c>
      <c r="C45" s="94" t="s">
        <v>56</v>
      </c>
      <c r="D45" s="94" t="s">
        <v>75</v>
      </c>
      <c r="E45" s="94"/>
      <c r="F45" s="94"/>
      <c r="G45" s="69">
        <f>G46</f>
        <v>5.2</v>
      </c>
      <c r="H45" s="69">
        <f>H46</f>
        <v>50</v>
      </c>
      <c r="I45" s="69">
        <f>I46</f>
        <v>50</v>
      </c>
    </row>
    <row r="46" spans="1:9" s="66" customFormat="1" ht="16.5" customHeight="1">
      <c r="A46" s="88" t="s">
        <v>27</v>
      </c>
      <c r="B46" s="89" t="s">
        <v>47</v>
      </c>
      <c r="C46" s="81" t="s">
        <v>56</v>
      </c>
      <c r="D46" s="81" t="s">
        <v>75</v>
      </c>
      <c r="E46" s="81" t="s">
        <v>62</v>
      </c>
      <c r="F46" s="81"/>
      <c r="G46" s="71">
        <f>G48</f>
        <v>5.2</v>
      </c>
      <c r="H46" s="71">
        <f>H48</f>
        <v>50</v>
      </c>
      <c r="I46" s="71">
        <f>I48</f>
        <v>50</v>
      </c>
    </row>
    <row r="47" spans="1:9" s="66" customFormat="1" ht="13.5" customHeight="1">
      <c r="A47" s="88" t="s">
        <v>28</v>
      </c>
      <c r="B47" s="89" t="s">
        <v>47</v>
      </c>
      <c r="C47" s="81" t="s">
        <v>56</v>
      </c>
      <c r="D47" s="81" t="s">
        <v>75</v>
      </c>
      <c r="E47" s="81" t="s">
        <v>99</v>
      </c>
      <c r="F47" s="81"/>
      <c r="G47" s="71">
        <f aca="true" t="shared" si="3" ref="G47:I50">G48</f>
        <v>5.2</v>
      </c>
      <c r="H47" s="71">
        <f t="shared" si="3"/>
        <v>50</v>
      </c>
      <c r="I47" s="71">
        <f t="shared" si="3"/>
        <v>50</v>
      </c>
    </row>
    <row r="48" spans="1:9" s="66" customFormat="1" ht="13.5" customHeight="1">
      <c r="A48" s="88" t="s">
        <v>28</v>
      </c>
      <c r="B48" s="89" t="s">
        <v>47</v>
      </c>
      <c r="C48" s="81" t="s">
        <v>56</v>
      </c>
      <c r="D48" s="81" t="s">
        <v>75</v>
      </c>
      <c r="E48" s="81" t="s">
        <v>65</v>
      </c>
      <c r="F48" s="81"/>
      <c r="G48" s="71">
        <f t="shared" si="3"/>
        <v>5.2</v>
      </c>
      <c r="H48" s="71">
        <f t="shared" si="3"/>
        <v>50</v>
      </c>
      <c r="I48" s="71">
        <f t="shared" si="3"/>
        <v>50</v>
      </c>
    </row>
    <row r="49" spans="1:9" s="66" customFormat="1" ht="23.25" customHeight="1">
      <c r="A49" s="88" t="s">
        <v>131</v>
      </c>
      <c r="B49" s="89" t="s">
        <v>47</v>
      </c>
      <c r="C49" s="81" t="s">
        <v>56</v>
      </c>
      <c r="D49" s="81" t="s">
        <v>75</v>
      </c>
      <c r="E49" s="81" t="s">
        <v>67</v>
      </c>
      <c r="F49" s="81"/>
      <c r="G49" s="71">
        <f t="shared" si="3"/>
        <v>5.2</v>
      </c>
      <c r="H49" s="71">
        <f t="shared" si="3"/>
        <v>50</v>
      </c>
      <c r="I49" s="71">
        <f t="shared" si="3"/>
        <v>50</v>
      </c>
    </row>
    <row r="50" spans="1:9" s="66" customFormat="1" ht="20.25" customHeight="1">
      <c r="A50" s="111" t="s">
        <v>141</v>
      </c>
      <c r="B50" s="89" t="s">
        <v>47</v>
      </c>
      <c r="C50" s="81" t="s">
        <v>56</v>
      </c>
      <c r="D50" s="81" t="s">
        <v>75</v>
      </c>
      <c r="E50" s="81" t="s">
        <v>67</v>
      </c>
      <c r="F50" s="81"/>
      <c r="G50" s="71">
        <f t="shared" si="3"/>
        <v>5.2</v>
      </c>
      <c r="H50" s="71">
        <f t="shared" si="3"/>
        <v>50</v>
      </c>
      <c r="I50" s="71">
        <f t="shared" si="3"/>
        <v>50</v>
      </c>
    </row>
    <row r="51" spans="1:9" s="66" customFormat="1" ht="15" customHeight="1">
      <c r="A51" s="88" t="s">
        <v>21</v>
      </c>
      <c r="B51" s="89" t="s">
        <v>47</v>
      </c>
      <c r="C51" s="81" t="s">
        <v>56</v>
      </c>
      <c r="D51" s="81" t="s">
        <v>75</v>
      </c>
      <c r="E51" s="81" t="s">
        <v>67</v>
      </c>
      <c r="F51" s="81" t="s">
        <v>20</v>
      </c>
      <c r="G51" s="72">
        <v>5.2</v>
      </c>
      <c r="H51" s="72">
        <v>50</v>
      </c>
      <c r="I51" s="72">
        <v>50</v>
      </c>
    </row>
    <row r="52" spans="1:9" s="66" customFormat="1" ht="16.5" customHeight="1">
      <c r="A52" s="100" t="s">
        <v>11</v>
      </c>
      <c r="B52" s="89" t="s">
        <v>47</v>
      </c>
      <c r="C52" s="94" t="s">
        <v>56</v>
      </c>
      <c r="D52" s="94" t="s">
        <v>74</v>
      </c>
      <c r="E52" s="94"/>
      <c r="F52" s="94"/>
      <c r="G52" s="69">
        <f>G53+G80+G85</f>
        <v>10849.58856</v>
      </c>
      <c r="H52" s="69">
        <f>H53+H80+H85</f>
        <v>7677.63135</v>
      </c>
      <c r="I52" s="69">
        <f>I53+I80+I85</f>
        <v>3901.8599999999997</v>
      </c>
    </row>
    <row r="53" spans="1:9" s="66" customFormat="1" ht="22.5" customHeight="1">
      <c r="A53" s="110" t="s">
        <v>326</v>
      </c>
      <c r="B53" s="89" t="s">
        <v>47</v>
      </c>
      <c r="C53" s="81" t="s">
        <v>56</v>
      </c>
      <c r="D53" s="81" t="s">
        <v>74</v>
      </c>
      <c r="E53" s="94" t="s">
        <v>191</v>
      </c>
      <c r="F53" s="94"/>
      <c r="G53" s="69">
        <f>G54+G63+G67+G73</f>
        <v>7059.871719999999</v>
      </c>
      <c r="H53" s="69">
        <f>H54+H63+H67+H73</f>
        <v>3798.83</v>
      </c>
      <c r="I53" s="69">
        <f>I54+I63+I67+I73</f>
        <v>3901.8599999999997</v>
      </c>
    </row>
    <row r="54" spans="1:9" s="66" customFormat="1" ht="16.5" customHeight="1">
      <c r="A54" s="88" t="s">
        <v>189</v>
      </c>
      <c r="B54" s="89" t="s">
        <v>47</v>
      </c>
      <c r="C54" s="81" t="s">
        <v>56</v>
      </c>
      <c r="D54" s="81" t="s">
        <v>74</v>
      </c>
      <c r="E54" s="81" t="s">
        <v>192</v>
      </c>
      <c r="F54" s="81"/>
      <c r="G54" s="71">
        <f>G55+G58</f>
        <v>2641.58004</v>
      </c>
      <c r="H54" s="71">
        <f>H55+H58</f>
        <v>975.83</v>
      </c>
      <c r="I54" s="71">
        <f>I55+I58</f>
        <v>1078.86</v>
      </c>
    </row>
    <row r="55" spans="1:9" s="66" customFormat="1" ht="23.25" customHeight="1">
      <c r="A55" s="91" t="s">
        <v>190</v>
      </c>
      <c r="B55" s="89" t="s">
        <v>47</v>
      </c>
      <c r="C55" s="81" t="s">
        <v>56</v>
      </c>
      <c r="D55" s="81" t="s">
        <v>74</v>
      </c>
      <c r="E55" s="81" t="s">
        <v>193</v>
      </c>
      <c r="F55" s="81"/>
      <c r="G55" s="71">
        <f aca="true" t="shared" si="4" ref="G55:I56">G56</f>
        <v>612.01172</v>
      </c>
      <c r="H55" s="71">
        <f t="shared" si="4"/>
        <v>75.83</v>
      </c>
      <c r="I55" s="71">
        <f t="shared" si="4"/>
        <v>78.86</v>
      </c>
    </row>
    <row r="56" spans="1:9" s="66" customFormat="1" ht="17.25" customHeight="1">
      <c r="A56" s="88" t="s">
        <v>31</v>
      </c>
      <c r="B56" s="89" t="s">
        <v>47</v>
      </c>
      <c r="C56" s="81" t="s">
        <v>56</v>
      </c>
      <c r="D56" s="81" t="s">
        <v>74</v>
      </c>
      <c r="E56" s="81" t="s">
        <v>194</v>
      </c>
      <c r="F56" s="81"/>
      <c r="G56" s="71">
        <f t="shared" si="4"/>
        <v>612.01172</v>
      </c>
      <c r="H56" s="71">
        <f t="shared" si="4"/>
        <v>75.83</v>
      </c>
      <c r="I56" s="71">
        <f t="shared" si="4"/>
        <v>78.86</v>
      </c>
    </row>
    <row r="57" spans="1:9" s="66" customFormat="1" ht="18.75" customHeight="1">
      <c r="A57" s="88" t="s">
        <v>110</v>
      </c>
      <c r="B57" s="89" t="s">
        <v>47</v>
      </c>
      <c r="C57" s="81" t="s">
        <v>56</v>
      </c>
      <c r="D57" s="81" t="s">
        <v>74</v>
      </c>
      <c r="E57" s="81" t="s">
        <v>194</v>
      </c>
      <c r="F57" s="81" t="s">
        <v>64</v>
      </c>
      <c r="G57" s="58">
        <v>612.01172</v>
      </c>
      <c r="H57" s="71">
        <v>75.83</v>
      </c>
      <c r="I57" s="71">
        <v>78.86</v>
      </c>
    </row>
    <row r="58" spans="1:9" s="66" customFormat="1" ht="33" customHeight="1">
      <c r="A58" s="88" t="s">
        <v>349</v>
      </c>
      <c r="B58" s="89" t="s">
        <v>47</v>
      </c>
      <c r="C58" s="81" t="s">
        <v>56</v>
      </c>
      <c r="D58" s="81" t="s">
        <v>74</v>
      </c>
      <c r="E58" s="81" t="s">
        <v>300</v>
      </c>
      <c r="F58" s="94"/>
      <c r="G58" s="71">
        <f>G59</f>
        <v>2029.5683199999999</v>
      </c>
      <c r="H58" s="71">
        <f>H59</f>
        <v>900</v>
      </c>
      <c r="I58" s="71">
        <f>I59</f>
        <v>1000</v>
      </c>
    </row>
    <row r="59" spans="1:9" s="66" customFormat="1" ht="34.5" customHeight="1">
      <c r="A59" s="112" t="s">
        <v>350</v>
      </c>
      <c r="B59" s="89" t="s">
        <v>47</v>
      </c>
      <c r="C59" s="81" t="s">
        <v>56</v>
      </c>
      <c r="D59" s="81" t="s">
        <v>74</v>
      </c>
      <c r="E59" s="81" t="s">
        <v>301</v>
      </c>
      <c r="F59" s="94"/>
      <c r="G59" s="71">
        <f>G60+G61+G62</f>
        <v>2029.5683199999999</v>
      </c>
      <c r="H59" s="71">
        <f>H60+H61</f>
        <v>900</v>
      </c>
      <c r="I59" s="71">
        <f>I60+I61</f>
        <v>1000</v>
      </c>
    </row>
    <row r="60" spans="1:9" s="66" customFormat="1" ht="18.75" customHeight="1">
      <c r="A60" s="113" t="s">
        <v>126</v>
      </c>
      <c r="B60" s="89" t="s">
        <v>47</v>
      </c>
      <c r="C60" s="81" t="s">
        <v>56</v>
      </c>
      <c r="D60" s="81" t="s">
        <v>74</v>
      </c>
      <c r="E60" s="81" t="s">
        <v>301</v>
      </c>
      <c r="F60" s="81" t="s">
        <v>299</v>
      </c>
      <c r="G60" s="71">
        <v>1502.28711</v>
      </c>
      <c r="H60" s="58">
        <v>900</v>
      </c>
      <c r="I60" s="71">
        <v>1000</v>
      </c>
    </row>
    <row r="61" spans="1:9" s="66" customFormat="1" ht="18.75" customHeight="1">
      <c r="A61" s="95" t="s">
        <v>124</v>
      </c>
      <c r="B61" s="89" t="s">
        <v>47</v>
      </c>
      <c r="C61" s="81" t="s">
        <v>56</v>
      </c>
      <c r="D61" s="81" t="s">
        <v>74</v>
      </c>
      <c r="E61" s="81" t="s">
        <v>301</v>
      </c>
      <c r="F61" s="81" t="s">
        <v>64</v>
      </c>
      <c r="G61" s="58">
        <f>551.20132-24</f>
        <v>527.20132</v>
      </c>
      <c r="H61" s="71">
        <v>0</v>
      </c>
      <c r="I61" s="71">
        <v>0</v>
      </c>
    </row>
    <row r="62" spans="1:9" s="66" customFormat="1" ht="18.75" customHeight="1">
      <c r="A62" s="114" t="s">
        <v>296</v>
      </c>
      <c r="B62" s="89" t="s">
        <v>47</v>
      </c>
      <c r="C62" s="81" t="s">
        <v>56</v>
      </c>
      <c r="D62" s="81" t="s">
        <v>74</v>
      </c>
      <c r="E62" s="81" t="s">
        <v>301</v>
      </c>
      <c r="F62" s="81" t="s">
        <v>298</v>
      </c>
      <c r="G62" s="71">
        <v>0.07989</v>
      </c>
      <c r="H62" s="71">
        <v>0</v>
      </c>
      <c r="I62" s="71">
        <v>0</v>
      </c>
    </row>
    <row r="63" spans="1:9" s="66" customFormat="1" ht="18.75" customHeight="1">
      <c r="A63" s="88" t="s">
        <v>291</v>
      </c>
      <c r="B63" s="89" t="s">
        <v>47</v>
      </c>
      <c r="C63" s="81" t="s">
        <v>56</v>
      </c>
      <c r="D63" s="81" t="s">
        <v>74</v>
      </c>
      <c r="E63" s="81" t="s">
        <v>293</v>
      </c>
      <c r="F63" s="81"/>
      <c r="G63" s="71">
        <f aca="true" t="shared" si="5" ref="G63:I64">G64</f>
        <v>510</v>
      </c>
      <c r="H63" s="71">
        <f t="shared" si="5"/>
        <v>20</v>
      </c>
      <c r="I63" s="71">
        <f t="shared" si="5"/>
        <v>19</v>
      </c>
    </row>
    <row r="64" spans="1:9" s="66" customFormat="1" ht="35.25" customHeight="1">
      <c r="A64" s="88" t="s">
        <v>292</v>
      </c>
      <c r="B64" s="89" t="s">
        <v>47</v>
      </c>
      <c r="C64" s="81" t="s">
        <v>56</v>
      </c>
      <c r="D64" s="81" t="s">
        <v>74</v>
      </c>
      <c r="E64" s="81" t="s">
        <v>294</v>
      </c>
      <c r="F64" s="81"/>
      <c r="G64" s="71">
        <f t="shared" si="5"/>
        <v>510</v>
      </c>
      <c r="H64" s="71">
        <f t="shared" si="5"/>
        <v>20</v>
      </c>
      <c r="I64" s="71">
        <f t="shared" si="5"/>
        <v>19</v>
      </c>
    </row>
    <row r="65" spans="1:9" s="66" customFormat="1" ht="28.5" customHeight="1">
      <c r="A65" s="88" t="s">
        <v>184</v>
      </c>
      <c r="B65" s="89" t="s">
        <v>47</v>
      </c>
      <c r="C65" s="81" t="s">
        <v>56</v>
      </c>
      <c r="D65" s="81" t="s">
        <v>74</v>
      </c>
      <c r="E65" s="81" t="s">
        <v>290</v>
      </c>
      <c r="F65" s="81"/>
      <c r="G65" s="71">
        <f>G66</f>
        <v>510</v>
      </c>
      <c r="H65" s="71">
        <f>H66</f>
        <v>20</v>
      </c>
      <c r="I65" s="71">
        <v>19</v>
      </c>
    </row>
    <row r="66" spans="1:9" s="66" customFormat="1" ht="13.5" customHeight="1">
      <c r="A66" s="88" t="s">
        <v>110</v>
      </c>
      <c r="B66" s="89" t="s">
        <v>47</v>
      </c>
      <c r="C66" s="81" t="s">
        <v>56</v>
      </c>
      <c r="D66" s="81" t="s">
        <v>74</v>
      </c>
      <c r="E66" s="81" t="s">
        <v>290</v>
      </c>
      <c r="F66" s="81" t="s">
        <v>64</v>
      </c>
      <c r="G66" s="58">
        <v>510</v>
      </c>
      <c r="H66" s="71">
        <v>20</v>
      </c>
      <c r="I66" s="71">
        <v>20</v>
      </c>
    </row>
    <row r="67" spans="1:9" s="90" customFormat="1" ht="13.5" customHeight="1">
      <c r="A67" s="88" t="s">
        <v>380</v>
      </c>
      <c r="B67" s="89" t="s">
        <v>47</v>
      </c>
      <c r="C67" s="81" t="s">
        <v>56</v>
      </c>
      <c r="D67" s="81" t="s">
        <v>74</v>
      </c>
      <c r="E67" s="81" t="s">
        <v>379</v>
      </c>
      <c r="F67" s="81"/>
      <c r="G67" s="71">
        <f>G68+G71</f>
        <v>118</v>
      </c>
      <c r="H67" s="71">
        <f>H68+H71</f>
        <v>0</v>
      </c>
      <c r="I67" s="71">
        <f>I68+I71</f>
        <v>0</v>
      </c>
    </row>
    <row r="68" spans="1:9" s="90" customFormat="1" ht="13.5" customHeight="1">
      <c r="A68" s="91" t="s">
        <v>381</v>
      </c>
      <c r="B68" s="89" t="s">
        <v>47</v>
      </c>
      <c r="C68" s="81" t="s">
        <v>56</v>
      </c>
      <c r="D68" s="81" t="s">
        <v>74</v>
      </c>
      <c r="E68" s="81" t="s">
        <v>383</v>
      </c>
      <c r="F68" s="81"/>
      <c r="G68" s="71">
        <f aca="true" t="shared" si="6" ref="G68:I69">G69</f>
        <v>10</v>
      </c>
      <c r="H68" s="71">
        <f t="shared" si="6"/>
        <v>0</v>
      </c>
      <c r="I68" s="71">
        <f t="shared" si="6"/>
        <v>0</v>
      </c>
    </row>
    <row r="69" spans="1:9" s="90" customFormat="1" ht="13.5" customHeight="1">
      <c r="A69" s="88" t="s">
        <v>382</v>
      </c>
      <c r="B69" s="89" t="s">
        <v>47</v>
      </c>
      <c r="C69" s="81" t="s">
        <v>56</v>
      </c>
      <c r="D69" s="81" t="s">
        <v>74</v>
      </c>
      <c r="E69" s="81" t="s">
        <v>394</v>
      </c>
      <c r="F69" s="81"/>
      <c r="G69" s="71">
        <f t="shared" si="6"/>
        <v>10</v>
      </c>
      <c r="H69" s="71">
        <f t="shared" si="6"/>
        <v>0</v>
      </c>
      <c r="I69" s="71">
        <f t="shared" si="6"/>
        <v>0</v>
      </c>
    </row>
    <row r="70" spans="1:9" s="90" customFormat="1" ht="13.5" customHeight="1">
      <c r="A70" s="88" t="s">
        <v>110</v>
      </c>
      <c r="B70" s="89" t="s">
        <v>47</v>
      </c>
      <c r="C70" s="81" t="s">
        <v>56</v>
      </c>
      <c r="D70" s="81" t="s">
        <v>74</v>
      </c>
      <c r="E70" s="81" t="s">
        <v>394</v>
      </c>
      <c r="F70" s="81" t="s">
        <v>64</v>
      </c>
      <c r="G70" s="71">
        <v>10</v>
      </c>
      <c r="H70" s="71">
        <v>0</v>
      </c>
      <c r="I70" s="71">
        <v>0</v>
      </c>
    </row>
    <row r="71" spans="1:9" s="90" customFormat="1" ht="22.5">
      <c r="A71" s="88" t="s">
        <v>384</v>
      </c>
      <c r="B71" s="89" t="s">
        <v>47</v>
      </c>
      <c r="C71" s="81" t="s">
        <v>56</v>
      </c>
      <c r="D71" s="81" t="s">
        <v>74</v>
      </c>
      <c r="E71" s="81" t="s">
        <v>395</v>
      </c>
      <c r="F71" s="81"/>
      <c r="G71" s="71">
        <f>G72</f>
        <v>108</v>
      </c>
      <c r="H71" s="71">
        <f>H72</f>
        <v>0</v>
      </c>
      <c r="I71" s="71">
        <f>I72</f>
        <v>0</v>
      </c>
    </row>
    <row r="72" spans="1:9" s="90" customFormat="1" ht="13.5" customHeight="1">
      <c r="A72" s="88" t="s">
        <v>110</v>
      </c>
      <c r="B72" s="89" t="s">
        <v>47</v>
      </c>
      <c r="C72" s="81" t="s">
        <v>56</v>
      </c>
      <c r="D72" s="81" t="s">
        <v>74</v>
      </c>
      <c r="E72" s="81" t="s">
        <v>395</v>
      </c>
      <c r="F72" s="81" t="s">
        <v>64</v>
      </c>
      <c r="G72" s="71">
        <v>108</v>
      </c>
      <c r="H72" s="71">
        <v>0</v>
      </c>
      <c r="I72" s="71">
        <v>0</v>
      </c>
    </row>
    <row r="73" spans="1:9" s="90" customFormat="1" ht="20.25" customHeight="1">
      <c r="A73" s="88" t="s">
        <v>385</v>
      </c>
      <c r="B73" s="89" t="s">
        <v>47</v>
      </c>
      <c r="C73" s="81" t="s">
        <v>56</v>
      </c>
      <c r="D73" s="81" t="s">
        <v>74</v>
      </c>
      <c r="E73" s="81" t="s">
        <v>386</v>
      </c>
      <c r="F73" s="81"/>
      <c r="G73" s="71">
        <f>G74+G78</f>
        <v>3790.29168</v>
      </c>
      <c r="H73" s="71">
        <f aca="true" t="shared" si="7" ref="H73:I75">H74</f>
        <v>2803</v>
      </c>
      <c r="I73" s="71">
        <f t="shared" si="7"/>
        <v>2804</v>
      </c>
    </row>
    <row r="74" spans="1:9" s="90" customFormat="1" ht="12.75">
      <c r="A74" s="88" t="s">
        <v>397</v>
      </c>
      <c r="B74" s="89" t="s">
        <v>47</v>
      </c>
      <c r="C74" s="81" t="s">
        <v>56</v>
      </c>
      <c r="D74" s="81" t="s">
        <v>74</v>
      </c>
      <c r="E74" s="81" t="s">
        <v>387</v>
      </c>
      <c r="F74" s="81"/>
      <c r="G74" s="71">
        <f>G75</f>
        <v>3411.5</v>
      </c>
      <c r="H74" s="71">
        <f t="shared" si="7"/>
        <v>2803</v>
      </c>
      <c r="I74" s="71">
        <f t="shared" si="7"/>
        <v>2804</v>
      </c>
    </row>
    <row r="75" spans="1:9" s="90" customFormat="1" ht="13.5" customHeight="1">
      <c r="A75" s="91" t="s">
        <v>398</v>
      </c>
      <c r="B75" s="89" t="s">
        <v>47</v>
      </c>
      <c r="C75" s="81" t="s">
        <v>56</v>
      </c>
      <c r="D75" s="81" t="s">
        <v>74</v>
      </c>
      <c r="E75" s="81" t="s">
        <v>411</v>
      </c>
      <c r="F75" s="81"/>
      <c r="G75" s="71">
        <f>G76</f>
        <v>3411.5</v>
      </c>
      <c r="H75" s="71">
        <f t="shared" si="7"/>
        <v>2803</v>
      </c>
      <c r="I75" s="71">
        <f t="shared" si="7"/>
        <v>2804</v>
      </c>
    </row>
    <row r="76" spans="1:9" s="90" customFormat="1" ht="13.5" customHeight="1">
      <c r="A76" s="88" t="s">
        <v>110</v>
      </c>
      <c r="B76" s="89" t="s">
        <v>47</v>
      </c>
      <c r="C76" s="81" t="s">
        <v>56</v>
      </c>
      <c r="D76" s="81" t="s">
        <v>74</v>
      </c>
      <c r="E76" s="81" t="s">
        <v>411</v>
      </c>
      <c r="F76" s="81" t="s">
        <v>64</v>
      </c>
      <c r="G76" s="71">
        <v>3411.5</v>
      </c>
      <c r="H76" s="71">
        <v>2803</v>
      </c>
      <c r="I76" s="71">
        <v>2804</v>
      </c>
    </row>
    <row r="77" spans="1:9" s="90" customFormat="1" ht="13.5" customHeight="1">
      <c r="A77" s="112" t="s">
        <v>415</v>
      </c>
      <c r="B77" s="89" t="s">
        <v>47</v>
      </c>
      <c r="C77" s="81" t="s">
        <v>56</v>
      </c>
      <c r="D77" s="81" t="s">
        <v>74</v>
      </c>
      <c r="E77" s="81" t="s">
        <v>414</v>
      </c>
      <c r="F77" s="81"/>
      <c r="G77" s="71">
        <f aca="true" t="shared" si="8" ref="G77:I78">G78</f>
        <v>378.79168</v>
      </c>
      <c r="H77" s="71">
        <f t="shared" si="8"/>
        <v>0</v>
      </c>
      <c r="I77" s="71">
        <f t="shared" si="8"/>
        <v>0</v>
      </c>
    </row>
    <row r="78" spans="1:9" s="90" customFormat="1" ht="13.5" customHeight="1">
      <c r="A78" s="91" t="s">
        <v>413</v>
      </c>
      <c r="B78" s="89" t="s">
        <v>47</v>
      </c>
      <c r="C78" s="81" t="s">
        <v>56</v>
      </c>
      <c r="D78" s="81" t="s">
        <v>74</v>
      </c>
      <c r="E78" s="81" t="s">
        <v>414</v>
      </c>
      <c r="F78" s="81"/>
      <c r="G78" s="71">
        <f t="shared" si="8"/>
        <v>378.79168</v>
      </c>
      <c r="H78" s="71">
        <f t="shared" si="8"/>
        <v>0</v>
      </c>
      <c r="I78" s="71">
        <f t="shared" si="8"/>
        <v>0</v>
      </c>
    </row>
    <row r="79" spans="1:9" s="90" customFormat="1" ht="13.5" customHeight="1">
      <c r="A79" s="88" t="s">
        <v>110</v>
      </c>
      <c r="B79" s="89" t="s">
        <v>47</v>
      </c>
      <c r="C79" s="81" t="s">
        <v>56</v>
      </c>
      <c r="D79" s="81" t="s">
        <v>74</v>
      </c>
      <c r="E79" s="81" t="s">
        <v>414</v>
      </c>
      <c r="F79" s="81" t="s">
        <v>64</v>
      </c>
      <c r="G79" s="58">
        <v>378.79168</v>
      </c>
      <c r="H79" s="71">
        <v>0</v>
      </c>
      <c r="I79" s="71">
        <v>0</v>
      </c>
    </row>
    <row r="80" spans="1:9" s="66" customFormat="1" ht="23.25" customHeight="1">
      <c r="A80" s="110" t="s">
        <v>331</v>
      </c>
      <c r="B80" s="93" t="s">
        <v>47</v>
      </c>
      <c r="C80" s="81" t="s">
        <v>56</v>
      </c>
      <c r="D80" s="81" t="s">
        <v>74</v>
      </c>
      <c r="E80" s="94" t="s">
        <v>148</v>
      </c>
      <c r="F80" s="94"/>
      <c r="G80" s="69">
        <f>G81</f>
        <v>910.44865</v>
      </c>
      <c r="H80" s="69">
        <f>H84</f>
        <v>3878.8013499999997</v>
      </c>
      <c r="I80" s="69">
        <f>I84</f>
        <v>0</v>
      </c>
    </row>
    <row r="81" spans="1:9" s="66" customFormat="1" ht="20.25" customHeight="1">
      <c r="A81" s="88" t="s">
        <v>145</v>
      </c>
      <c r="B81" s="89" t="s">
        <v>47</v>
      </c>
      <c r="C81" s="81" t="s">
        <v>56</v>
      </c>
      <c r="D81" s="81" t="s">
        <v>74</v>
      </c>
      <c r="E81" s="81" t="s">
        <v>149</v>
      </c>
      <c r="F81" s="81"/>
      <c r="G81" s="71">
        <f>G82</f>
        <v>910.44865</v>
      </c>
      <c r="H81" s="71">
        <f>H82</f>
        <v>3878.8013499999997</v>
      </c>
      <c r="I81" s="71">
        <f>I82</f>
        <v>0</v>
      </c>
    </row>
    <row r="82" spans="1:9" s="66" customFormat="1" ht="13.5" customHeight="1">
      <c r="A82" s="88" t="s">
        <v>146</v>
      </c>
      <c r="B82" s="89" t="s">
        <v>47</v>
      </c>
      <c r="C82" s="81" t="s">
        <v>56</v>
      </c>
      <c r="D82" s="81" t="s">
        <v>74</v>
      </c>
      <c r="E82" s="81" t="s">
        <v>150</v>
      </c>
      <c r="F82" s="81"/>
      <c r="G82" s="71">
        <f>G83</f>
        <v>910.44865</v>
      </c>
      <c r="H82" s="71">
        <f>H83</f>
        <v>3878.8013499999997</v>
      </c>
      <c r="I82" s="71">
        <f>I83</f>
        <v>0</v>
      </c>
    </row>
    <row r="83" spans="1:9" s="66" customFormat="1" ht="13.5" customHeight="1">
      <c r="A83" s="88" t="s">
        <v>151</v>
      </c>
      <c r="B83" s="89" t="s">
        <v>47</v>
      </c>
      <c r="C83" s="81" t="s">
        <v>56</v>
      </c>
      <c r="D83" s="81" t="s">
        <v>74</v>
      </c>
      <c r="E83" s="81" t="s">
        <v>147</v>
      </c>
      <c r="F83" s="81"/>
      <c r="G83" s="71">
        <f>G84</f>
        <v>910.44865</v>
      </c>
      <c r="H83" s="71">
        <f>H84</f>
        <v>3878.8013499999997</v>
      </c>
      <c r="I83" s="71">
        <v>0</v>
      </c>
    </row>
    <row r="84" spans="1:9" s="66" customFormat="1" ht="13.5" customHeight="1">
      <c r="A84" s="88" t="s">
        <v>110</v>
      </c>
      <c r="B84" s="89" t="s">
        <v>47</v>
      </c>
      <c r="C84" s="81" t="s">
        <v>56</v>
      </c>
      <c r="D84" s="81" t="s">
        <v>74</v>
      </c>
      <c r="E84" s="81" t="s">
        <v>147</v>
      </c>
      <c r="F84" s="81" t="s">
        <v>64</v>
      </c>
      <c r="G84" s="58">
        <f>1640-729.55135</f>
        <v>910.44865</v>
      </c>
      <c r="H84" s="58">
        <f>3149.25+729.55135</f>
        <v>3878.8013499999997</v>
      </c>
      <c r="I84" s="71">
        <v>0</v>
      </c>
    </row>
    <row r="85" spans="1:9" s="66" customFormat="1" ht="13.5" customHeight="1">
      <c r="A85" s="92" t="s">
        <v>27</v>
      </c>
      <c r="B85" s="93" t="s">
        <v>47</v>
      </c>
      <c r="C85" s="94" t="s">
        <v>56</v>
      </c>
      <c r="D85" s="94" t="s">
        <v>74</v>
      </c>
      <c r="E85" s="94" t="s">
        <v>62</v>
      </c>
      <c r="F85" s="94"/>
      <c r="G85" s="69">
        <f>G86+G95+G92</f>
        <v>2879.2681900000002</v>
      </c>
      <c r="H85" s="69">
        <f>H86+H97</f>
        <v>0</v>
      </c>
      <c r="I85" s="69">
        <f>I86+I97</f>
        <v>0</v>
      </c>
    </row>
    <row r="86" spans="1:9" s="66" customFormat="1" ht="13.5" customHeight="1">
      <c r="A86" s="88" t="s">
        <v>28</v>
      </c>
      <c r="B86" s="89" t="s">
        <v>47</v>
      </c>
      <c r="C86" s="81" t="s">
        <v>56</v>
      </c>
      <c r="D86" s="81" t="s">
        <v>74</v>
      </c>
      <c r="E86" s="81" t="s">
        <v>99</v>
      </c>
      <c r="F86" s="81"/>
      <c r="G86" s="71">
        <f>G87</f>
        <v>1222.5</v>
      </c>
      <c r="H86" s="71">
        <f>H87</f>
        <v>0</v>
      </c>
      <c r="I86" s="71">
        <f>I87</f>
        <v>0</v>
      </c>
    </row>
    <row r="87" spans="1:9" s="66" customFormat="1" ht="13.5" customHeight="1">
      <c r="A87" s="88" t="s">
        <v>28</v>
      </c>
      <c r="B87" s="89" t="s">
        <v>47</v>
      </c>
      <c r="C87" s="81" t="s">
        <v>56</v>
      </c>
      <c r="D87" s="81" t="s">
        <v>74</v>
      </c>
      <c r="E87" s="81" t="s">
        <v>65</v>
      </c>
      <c r="F87" s="81"/>
      <c r="G87" s="71">
        <f>G90+G88</f>
        <v>1222.5</v>
      </c>
      <c r="H87" s="71">
        <f>H90+H88</f>
        <v>0</v>
      </c>
      <c r="I87" s="71">
        <f>I90+I88</f>
        <v>0</v>
      </c>
    </row>
    <row r="88" spans="1:9" s="66" customFormat="1" ht="16.5" customHeight="1">
      <c r="A88" s="88" t="s">
        <v>116</v>
      </c>
      <c r="B88" s="89" t="s">
        <v>47</v>
      </c>
      <c r="C88" s="81" t="s">
        <v>56</v>
      </c>
      <c r="D88" s="81" t="s">
        <v>74</v>
      </c>
      <c r="E88" s="81" t="s">
        <v>79</v>
      </c>
      <c r="F88" s="81"/>
      <c r="G88" s="71">
        <v>1192.5</v>
      </c>
      <c r="H88" s="71">
        <f>H89</f>
        <v>0</v>
      </c>
      <c r="I88" s="71">
        <f>I89</f>
        <v>0</v>
      </c>
    </row>
    <row r="89" spans="1:9" s="66" customFormat="1" ht="17.25" customHeight="1">
      <c r="A89" s="88" t="s">
        <v>110</v>
      </c>
      <c r="B89" s="89" t="s">
        <v>47</v>
      </c>
      <c r="C89" s="81" t="s">
        <v>56</v>
      </c>
      <c r="D89" s="81" t="s">
        <v>74</v>
      </c>
      <c r="E89" s="81" t="s">
        <v>79</v>
      </c>
      <c r="F89" s="81" t="s">
        <v>64</v>
      </c>
      <c r="G89" s="71">
        <v>892.5</v>
      </c>
      <c r="H89" s="71">
        <v>0</v>
      </c>
      <c r="I89" s="71">
        <v>0</v>
      </c>
    </row>
    <row r="90" spans="1:9" s="66" customFormat="1" ht="18" customHeight="1">
      <c r="A90" s="88" t="s">
        <v>172</v>
      </c>
      <c r="B90" s="89" t="s">
        <v>47</v>
      </c>
      <c r="C90" s="81" t="s">
        <v>56</v>
      </c>
      <c r="D90" s="81" t="s">
        <v>74</v>
      </c>
      <c r="E90" s="81" t="s">
        <v>171</v>
      </c>
      <c r="F90" s="81"/>
      <c r="G90" s="71">
        <f>G91</f>
        <v>30</v>
      </c>
      <c r="H90" s="71">
        <f>H91</f>
        <v>0</v>
      </c>
      <c r="I90" s="71">
        <f>I91</f>
        <v>0</v>
      </c>
    </row>
    <row r="91" spans="1:9" s="66" customFormat="1" ht="16.5" customHeight="1">
      <c r="A91" s="88" t="s">
        <v>110</v>
      </c>
      <c r="B91" s="89" t="s">
        <v>47</v>
      </c>
      <c r="C91" s="81" t="s">
        <v>56</v>
      </c>
      <c r="D91" s="81" t="s">
        <v>74</v>
      </c>
      <c r="E91" s="81" t="s">
        <v>171</v>
      </c>
      <c r="F91" s="81" t="s">
        <v>64</v>
      </c>
      <c r="G91" s="71">
        <v>30</v>
      </c>
      <c r="H91" s="71">
        <v>0</v>
      </c>
      <c r="I91" s="71">
        <v>0</v>
      </c>
    </row>
    <row r="92" spans="1:9" s="66" customFormat="1" ht="22.5">
      <c r="A92" s="146" t="s">
        <v>422</v>
      </c>
      <c r="B92" s="89" t="s">
        <v>47</v>
      </c>
      <c r="C92" s="81" t="s">
        <v>56</v>
      </c>
      <c r="D92" s="81" t="s">
        <v>74</v>
      </c>
      <c r="E92" s="81" t="s">
        <v>426</v>
      </c>
      <c r="F92" s="81"/>
      <c r="G92" s="71">
        <f>G93+G94</f>
        <v>36.58019</v>
      </c>
      <c r="H92" s="71">
        <f>H93+H94</f>
        <v>0</v>
      </c>
      <c r="I92" s="71">
        <f>I93+I94</f>
        <v>0</v>
      </c>
    </row>
    <row r="93" spans="1:9" s="66" customFormat="1" ht="16.5" customHeight="1">
      <c r="A93" s="88" t="s">
        <v>110</v>
      </c>
      <c r="B93" s="89"/>
      <c r="C93" s="81" t="s">
        <v>56</v>
      </c>
      <c r="D93" s="81" t="s">
        <v>74</v>
      </c>
      <c r="E93" s="81" t="s">
        <v>427</v>
      </c>
      <c r="F93" s="81" t="s">
        <v>64</v>
      </c>
      <c r="G93" s="58">
        <v>26.78068</v>
      </c>
      <c r="H93" s="71">
        <v>0</v>
      </c>
      <c r="I93" s="71">
        <v>0</v>
      </c>
    </row>
    <row r="94" spans="1:9" s="66" customFormat="1" ht="16.5" customHeight="1">
      <c r="A94" s="114" t="s">
        <v>296</v>
      </c>
      <c r="B94" s="89"/>
      <c r="C94" s="81" t="s">
        <v>56</v>
      </c>
      <c r="D94" s="81" t="s">
        <v>74</v>
      </c>
      <c r="E94" s="81" t="s">
        <v>426</v>
      </c>
      <c r="F94" s="81" t="s">
        <v>298</v>
      </c>
      <c r="G94" s="58">
        <v>9.79951</v>
      </c>
      <c r="H94" s="71">
        <v>0</v>
      </c>
      <c r="I94" s="71">
        <v>0</v>
      </c>
    </row>
    <row r="95" spans="1:9" s="66" customFormat="1" ht="22.5" customHeight="1">
      <c r="A95" s="114" t="s">
        <v>357</v>
      </c>
      <c r="B95" s="89" t="s">
        <v>47</v>
      </c>
      <c r="C95" s="81" t="s">
        <v>56</v>
      </c>
      <c r="D95" s="81" t="s">
        <v>74</v>
      </c>
      <c r="E95" s="81" t="s">
        <v>358</v>
      </c>
      <c r="F95" s="81"/>
      <c r="G95" s="71">
        <f>G97+G96</f>
        <v>1620.188</v>
      </c>
      <c r="H95" s="71">
        <f>H97</f>
        <v>0</v>
      </c>
      <c r="I95" s="71">
        <f>I97</f>
        <v>0</v>
      </c>
    </row>
    <row r="96" spans="1:9" s="66" customFormat="1" ht="16.5" customHeight="1">
      <c r="A96" s="88" t="s">
        <v>110</v>
      </c>
      <c r="B96" s="89"/>
      <c r="C96" s="81" t="s">
        <v>56</v>
      </c>
      <c r="D96" s="81" t="s">
        <v>74</v>
      </c>
      <c r="E96" s="81" t="s">
        <v>358</v>
      </c>
      <c r="F96" s="81" t="s">
        <v>64</v>
      </c>
      <c r="G96" s="58">
        <v>17.17</v>
      </c>
      <c r="H96" s="71">
        <v>0</v>
      </c>
      <c r="I96" s="71">
        <v>0</v>
      </c>
    </row>
    <row r="97" spans="1:9" s="66" customFormat="1" ht="16.5" customHeight="1">
      <c r="A97" s="114" t="s">
        <v>296</v>
      </c>
      <c r="B97" s="89" t="s">
        <v>47</v>
      </c>
      <c r="C97" s="81" t="s">
        <v>56</v>
      </c>
      <c r="D97" s="81" t="s">
        <v>74</v>
      </c>
      <c r="E97" s="81" t="s">
        <v>358</v>
      </c>
      <c r="F97" s="81" t="s">
        <v>298</v>
      </c>
      <c r="G97" s="58">
        <f>1554.308+25.7+10+13.01</f>
        <v>1603.018</v>
      </c>
      <c r="H97" s="71">
        <v>0</v>
      </c>
      <c r="I97" s="71">
        <v>0</v>
      </c>
    </row>
    <row r="98" spans="1:9" s="66" customFormat="1" ht="15.75" customHeight="1">
      <c r="A98" s="100" t="s">
        <v>3</v>
      </c>
      <c r="B98" s="93" t="s">
        <v>47</v>
      </c>
      <c r="C98" s="94" t="s">
        <v>69</v>
      </c>
      <c r="D98" s="94" t="s">
        <v>57</v>
      </c>
      <c r="E98" s="94"/>
      <c r="F98" s="94"/>
      <c r="G98" s="69">
        <f>G99</f>
        <v>594.7</v>
      </c>
      <c r="H98" s="69">
        <f>H99</f>
        <v>594.7</v>
      </c>
      <c r="I98" s="69">
        <f>I99</f>
        <v>594.7</v>
      </c>
    </row>
    <row r="99" spans="1:9" s="66" customFormat="1" ht="15" customHeight="1">
      <c r="A99" s="100" t="s">
        <v>16</v>
      </c>
      <c r="B99" s="93" t="s">
        <v>47</v>
      </c>
      <c r="C99" s="94" t="s">
        <v>69</v>
      </c>
      <c r="D99" s="94" t="s">
        <v>73</v>
      </c>
      <c r="E99" s="81"/>
      <c r="F99" s="81"/>
      <c r="G99" s="71">
        <f>G103</f>
        <v>594.7</v>
      </c>
      <c r="H99" s="71">
        <f>H103</f>
        <v>594.7</v>
      </c>
      <c r="I99" s="71">
        <f>I103</f>
        <v>594.7</v>
      </c>
    </row>
    <row r="100" spans="1:9" s="66" customFormat="1" ht="18" customHeight="1">
      <c r="A100" s="88" t="s">
        <v>27</v>
      </c>
      <c r="B100" s="89" t="s">
        <v>47</v>
      </c>
      <c r="C100" s="81" t="s">
        <v>69</v>
      </c>
      <c r="D100" s="81" t="s">
        <v>73</v>
      </c>
      <c r="E100" s="81" t="s">
        <v>62</v>
      </c>
      <c r="F100" s="81"/>
      <c r="G100" s="71">
        <f aca="true" t="shared" si="9" ref="G100:I102">G101</f>
        <v>594.7</v>
      </c>
      <c r="H100" s="71">
        <f t="shared" si="9"/>
        <v>594.7</v>
      </c>
      <c r="I100" s="71">
        <f t="shared" si="9"/>
        <v>594.7</v>
      </c>
    </row>
    <row r="101" spans="1:9" s="66" customFormat="1" ht="15" customHeight="1">
      <c r="A101" s="88" t="s">
        <v>28</v>
      </c>
      <c r="B101" s="89" t="s">
        <v>47</v>
      </c>
      <c r="C101" s="81" t="s">
        <v>69</v>
      </c>
      <c r="D101" s="81" t="s">
        <v>73</v>
      </c>
      <c r="E101" s="81" t="s">
        <v>99</v>
      </c>
      <c r="F101" s="81"/>
      <c r="G101" s="71">
        <f t="shared" si="9"/>
        <v>594.7</v>
      </c>
      <c r="H101" s="71">
        <f t="shared" si="9"/>
        <v>594.7</v>
      </c>
      <c r="I101" s="71">
        <f t="shared" si="9"/>
        <v>594.7</v>
      </c>
    </row>
    <row r="102" spans="1:9" s="66" customFormat="1" ht="15" customHeight="1">
      <c r="A102" s="88" t="s">
        <v>28</v>
      </c>
      <c r="B102" s="89" t="s">
        <v>47</v>
      </c>
      <c r="C102" s="81" t="s">
        <v>69</v>
      </c>
      <c r="D102" s="81" t="s">
        <v>73</v>
      </c>
      <c r="E102" s="81" t="s">
        <v>65</v>
      </c>
      <c r="F102" s="81"/>
      <c r="G102" s="71">
        <f t="shared" si="9"/>
        <v>594.7</v>
      </c>
      <c r="H102" s="71">
        <f t="shared" si="9"/>
        <v>594.7</v>
      </c>
      <c r="I102" s="71">
        <f t="shared" si="9"/>
        <v>594.7</v>
      </c>
    </row>
    <row r="103" spans="1:9" s="66" customFormat="1" ht="25.5" customHeight="1">
      <c r="A103" s="88" t="s">
        <v>85</v>
      </c>
      <c r="B103" s="89" t="s">
        <v>47</v>
      </c>
      <c r="C103" s="81" t="s">
        <v>69</v>
      </c>
      <c r="D103" s="81" t="s">
        <v>73</v>
      </c>
      <c r="E103" s="81" t="s">
        <v>202</v>
      </c>
      <c r="F103" s="81"/>
      <c r="G103" s="71">
        <f>G104+G105+G106</f>
        <v>594.7</v>
      </c>
      <c r="H103" s="71">
        <f>H104+H105</f>
        <v>594.7</v>
      </c>
      <c r="I103" s="71">
        <f>I104+I105</f>
        <v>594.7</v>
      </c>
    </row>
    <row r="104" spans="1:9" s="66" customFormat="1" ht="17.25" customHeight="1">
      <c r="A104" s="88" t="s">
        <v>126</v>
      </c>
      <c r="B104" s="89" t="s">
        <v>47</v>
      </c>
      <c r="C104" s="81" t="s">
        <v>69</v>
      </c>
      <c r="D104" s="81" t="s">
        <v>73</v>
      </c>
      <c r="E104" s="81" t="s">
        <v>202</v>
      </c>
      <c r="F104" s="81" t="s">
        <v>59</v>
      </c>
      <c r="G104" s="71">
        <v>584.60896</v>
      </c>
      <c r="H104" s="71">
        <v>584.7</v>
      </c>
      <c r="I104" s="71">
        <v>584.7</v>
      </c>
    </row>
    <row r="105" spans="1:9" s="66" customFormat="1" ht="18.75" customHeight="1">
      <c r="A105" s="88" t="s">
        <v>110</v>
      </c>
      <c r="B105" s="89" t="s">
        <v>47</v>
      </c>
      <c r="C105" s="81" t="s">
        <v>69</v>
      </c>
      <c r="D105" s="81" t="s">
        <v>73</v>
      </c>
      <c r="E105" s="81" t="s">
        <v>202</v>
      </c>
      <c r="F105" s="81" t="s">
        <v>64</v>
      </c>
      <c r="G105" s="71">
        <v>10</v>
      </c>
      <c r="H105" s="71">
        <v>10</v>
      </c>
      <c r="I105" s="71">
        <v>10</v>
      </c>
    </row>
    <row r="106" spans="1:9" s="66" customFormat="1" ht="18.75" customHeight="1">
      <c r="A106" s="114" t="s">
        <v>296</v>
      </c>
      <c r="B106" s="89" t="s">
        <v>47</v>
      </c>
      <c r="C106" s="81" t="s">
        <v>69</v>
      </c>
      <c r="D106" s="81" t="s">
        <v>73</v>
      </c>
      <c r="E106" s="81" t="s">
        <v>202</v>
      </c>
      <c r="F106" s="81" t="s">
        <v>298</v>
      </c>
      <c r="G106" s="71">
        <v>0.09104</v>
      </c>
      <c r="H106" s="71">
        <v>0</v>
      </c>
      <c r="I106" s="71">
        <v>0</v>
      </c>
    </row>
    <row r="107" spans="1:9" s="66" customFormat="1" ht="21" customHeight="1">
      <c r="A107" s="100" t="s">
        <v>10</v>
      </c>
      <c r="B107" s="93" t="s">
        <v>47</v>
      </c>
      <c r="C107" s="94" t="s">
        <v>73</v>
      </c>
      <c r="D107" s="94" t="s">
        <v>57</v>
      </c>
      <c r="E107" s="94"/>
      <c r="F107" s="94"/>
      <c r="G107" s="69">
        <f>G108+G115</f>
        <v>2500.375</v>
      </c>
      <c r="H107" s="69">
        <f>H108+H115</f>
        <v>2014.105</v>
      </c>
      <c r="I107" s="69">
        <f>I108+I115</f>
        <v>2094.5280000000002</v>
      </c>
    </row>
    <row r="108" spans="1:9" s="66" customFormat="1" ht="28.5" customHeight="1">
      <c r="A108" s="92" t="s">
        <v>373</v>
      </c>
      <c r="B108" s="93" t="s">
        <v>47</v>
      </c>
      <c r="C108" s="94" t="s">
        <v>73</v>
      </c>
      <c r="D108" s="94" t="s">
        <v>80</v>
      </c>
      <c r="E108" s="94"/>
      <c r="F108" s="94"/>
      <c r="G108" s="69">
        <f aca="true" t="shared" si="10" ref="G108:I111">G109</f>
        <v>563.6</v>
      </c>
      <c r="H108" s="69">
        <f t="shared" si="10"/>
        <v>0</v>
      </c>
      <c r="I108" s="69">
        <f t="shared" si="10"/>
        <v>0</v>
      </c>
    </row>
    <row r="109" spans="1:9" s="66" customFormat="1" ht="36" customHeight="1">
      <c r="A109" s="92" t="s">
        <v>316</v>
      </c>
      <c r="B109" s="93" t="s">
        <v>47</v>
      </c>
      <c r="C109" s="94" t="s">
        <v>73</v>
      </c>
      <c r="D109" s="94" t="s">
        <v>80</v>
      </c>
      <c r="E109" s="94" t="s">
        <v>158</v>
      </c>
      <c r="F109" s="94"/>
      <c r="G109" s="69">
        <f t="shared" si="10"/>
        <v>563.6</v>
      </c>
      <c r="H109" s="69">
        <f t="shared" si="10"/>
        <v>0</v>
      </c>
      <c r="I109" s="69">
        <f t="shared" si="10"/>
        <v>0</v>
      </c>
    </row>
    <row r="110" spans="1:9" s="66" customFormat="1" ht="26.25" customHeight="1">
      <c r="A110" s="88" t="s">
        <v>315</v>
      </c>
      <c r="B110" s="89" t="s">
        <v>47</v>
      </c>
      <c r="C110" s="81" t="s">
        <v>73</v>
      </c>
      <c r="D110" s="81" t="s">
        <v>80</v>
      </c>
      <c r="E110" s="81" t="s">
        <v>159</v>
      </c>
      <c r="F110" s="81"/>
      <c r="G110" s="71">
        <f t="shared" si="10"/>
        <v>563.6</v>
      </c>
      <c r="H110" s="71">
        <f t="shared" si="10"/>
        <v>0</v>
      </c>
      <c r="I110" s="71">
        <f t="shared" si="10"/>
        <v>0</v>
      </c>
    </row>
    <row r="111" spans="1:9" s="66" customFormat="1" ht="24" customHeight="1">
      <c r="A111" s="88" t="s">
        <v>197</v>
      </c>
      <c r="B111" s="89" t="s">
        <v>47</v>
      </c>
      <c r="C111" s="81" t="s">
        <v>73</v>
      </c>
      <c r="D111" s="81" t="s">
        <v>80</v>
      </c>
      <c r="E111" s="81" t="s">
        <v>160</v>
      </c>
      <c r="F111" s="81"/>
      <c r="G111" s="71">
        <f t="shared" si="10"/>
        <v>563.6</v>
      </c>
      <c r="H111" s="71">
        <f t="shared" si="10"/>
        <v>0</v>
      </c>
      <c r="I111" s="71">
        <f t="shared" si="10"/>
        <v>0</v>
      </c>
    </row>
    <row r="112" spans="1:9" s="66" customFormat="1" ht="18.75" customHeight="1">
      <c r="A112" s="88" t="s">
        <v>198</v>
      </c>
      <c r="B112" s="89" t="s">
        <v>47</v>
      </c>
      <c r="C112" s="81" t="s">
        <v>73</v>
      </c>
      <c r="D112" s="81" t="s">
        <v>80</v>
      </c>
      <c r="E112" s="81" t="s">
        <v>161</v>
      </c>
      <c r="F112" s="81"/>
      <c r="G112" s="71">
        <f>G113+G114</f>
        <v>563.6</v>
      </c>
      <c r="H112" s="71">
        <f>H113</f>
        <v>0</v>
      </c>
      <c r="I112" s="71">
        <f>I113</f>
        <v>0</v>
      </c>
    </row>
    <row r="113" spans="1:9" s="66" customFormat="1" ht="16.5" customHeight="1">
      <c r="A113" s="88" t="s">
        <v>110</v>
      </c>
      <c r="B113" s="89" t="s">
        <v>47</v>
      </c>
      <c r="C113" s="81" t="s">
        <v>73</v>
      </c>
      <c r="D113" s="81" t="s">
        <v>80</v>
      </c>
      <c r="E113" s="81" t="s">
        <v>161</v>
      </c>
      <c r="F113" s="81" t="s">
        <v>64</v>
      </c>
      <c r="G113" s="71">
        <v>513.6</v>
      </c>
      <c r="H113" s="71">
        <v>0</v>
      </c>
      <c r="I113" s="71">
        <v>0</v>
      </c>
    </row>
    <row r="114" spans="1:9" s="66" customFormat="1" ht="16.5" customHeight="1">
      <c r="A114" s="114" t="s">
        <v>296</v>
      </c>
      <c r="B114" s="89" t="s">
        <v>47</v>
      </c>
      <c r="C114" s="81" t="s">
        <v>73</v>
      </c>
      <c r="D114" s="81" t="s">
        <v>80</v>
      </c>
      <c r="E114" s="81" t="s">
        <v>161</v>
      </c>
      <c r="F114" s="81" t="s">
        <v>298</v>
      </c>
      <c r="G114" s="71">
        <v>50</v>
      </c>
      <c r="H114" s="71">
        <v>0</v>
      </c>
      <c r="I114" s="71">
        <v>0</v>
      </c>
    </row>
    <row r="115" spans="1:9" s="66" customFormat="1" ht="28.5" customHeight="1">
      <c r="A115" s="100" t="s">
        <v>25</v>
      </c>
      <c r="B115" s="93" t="s">
        <v>47</v>
      </c>
      <c r="C115" s="94" t="s">
        <v>73</v>
      </c>
      <c r="D115" s="94" t="s">
        <v>103</v>
      </c>
      <c r="E115" s="94"/>
      <c r="F115" s="94"/>
      <c r="G115" s="69">
        <f aca="true" t="shared" si="11" ref="G115:I118">G116</f>
        <v>1936.775</v>
      </c>
      <c r="H115" s="69">
        <f t="shared" si="11"/>
        <v>2014.105</v>
      </c>
      <c r="I115" s="69">
        <f t="shared" si="11"/>
        <v>2094.5280000000002</v>
      </c>
    </row>
    <row r="116" spans="1:9" s="66" customFormat="1" ht="18" customHeight="1">
      <c r="A116" s="88" t="s">
        <v>112</v>
      </c>
      <c r="B116" s="89" t="s">
        <v>47</v>
      </c>
      <c r="C116" s="81" t="s">
        <v>73</v>
      </c>
      <c r="D116" s="81" t="s">
        <v>103</v>
      </c>
      <c r="E116" s="81" t="s">
        <v>107</v>
      </c>
      <c r="F116" s="94"/>
      <c r="G116" s="71">
        <f t="shared" si="11"/>
        <v>1936.775</v>
      </c>
      <c r="H116" s="71">
        <f t="shared" si="11"/>
        <v>2014.105</v>
      </c>
      <c r="I116" s="71">
        <f t="shared" si="11"/>
        <v>2094.5280000000002</v>
      </c>
    </row>
    <row r="117" spans="1:9" s="66" customFormat="1" ht="17.25" customHeight="1">
      <c r="A117" s="88" t="s">
        <v>26</v>
      </c>
      <c r="B117" s="89" t="s">
        <v>47</v>
      </c>
      <c r="C117" s="81" t="s">
        <v>73</v>
      </c>
      <c r="D117" s="81" t="s">
        <v>103</v>
      </c>
      <c r="E117" s="81" t="s">
        <v>61</v>
      </c>
      <c r="F117" s="94"/>
      <c r="G117" s="71">
        <f t="shared" si="11"/>
        <v>1936.775</v>
      </c>
      <c r="H117" s="71">
        <f t="shared" si="11"/>
        <v>2014.105</v>
      </c>
      <c r="I117" s="71">
        <f t="shared" si="11"/>
        <v>2094.5280000000002</v>
      </c>
    </row>
    <row r="118" spans="1:9" s="66" customFormat="1" ht="15.75" customHeight="1">
      <c r="A118" s="88" t="s">
        <v>28</v>
      </c>
      <c r="B118" s="89" t="s">
        <v>47</v>
      </c>
      <c r="C118" s="81" t="s">
        <v>73</v>
      </c>
      <c r="D118" s="81" t="s">
        <v>103</v>
      </c>
      <c r="E118" s="81" t="s">
        <v>72</v>
      </c>
      <c r="F118" s="94"/>
      <c r="G118" s="71">
        <f t="shared" si="11"/>
        <v>1936.775</v>
      </c>
      <c r="H118" s="71">
        <f t="shared" si="11"/>
        <v>2014.105</v>
      </c>
      <c r="I118" s="71">
        <f t="shared" si="11"/>
        <v>2094.5280000000002</v>
      </c>
    </row>
    <row r="119" spans="1:9" s="66" customFormat="1" ht="16.5" customHeight="1">
      <c r="A119" s="88" t="s">
        <v>114</v>
      </c>
      <c r="B119" s="89" t="s">
        <v>47</v>
      </c>
      <c r="C119" s="81" t="s">
        <v>73</v>
      </c>
      <c r="D119" s="81" t="s">
        <v>103</v>
      </c>
      <c r="E119" s="81" t="s">
        <v>113</v>
      </c>
      <c r="F119" s="109"/>
      <c r="G119" s="71">
        <f>G120+G124</f>
        <v>1936.775</v>
      </c>
      <c r="H119" s="71">
        <f>H120+H124</f>
        <v>2014.105</v>
      </c>
      <c r="I119" s="71">
        <f>I120+I124</f>
        <v>2094.5280000000002</v>
      </c>
    </row>
    <row r="120" spans="1:9" s="66" customFormat="1" ht="24" customHeight="1">
      <c r="A120" s="88" t="s">
        <v>38</v>
      </c>
      <c r="B120" s="89" t="s">
        <v>47</v>
      </c>
      <c r="C120" s="81" t="s">
        <v>73</v>
      </c>
      <c r="D120" s="81" t="s">
        <v>103</v>
      </c>
      <c r="E120" s="81" t="s">
        <v>115</v>
      </c>
      <c r="F120" s="109"/>
      <c r="G120" s="71">
        <f>G121+G122+G123</f>
        <v>1933.255</v>
      </c>
      <c r="H120" s="71">
        <f>H121+H122</f>
        <v>2010.585</v>
      </c>
      <c r="I120" s="71">
        <f>I121+I122</f>
        <v>2091.0080000000003</v>
      </c>
    </row>
    <row r="121" spans="1:9" s="66" customFormat="1" ht="19.5" customHeight="1">
      <c r="A121" s="88" t="s">
        <v>63</v>
      </c>
      <c r="B121" s="89" t="s">
        <v>47</v>
      </c>
      <c r="C121" s="81" t="s">
        <v>73</v>
      </c>
      <c r="D121" s="81" t="s">
        <v>103</v>
      </c>
      <c r="E121" s="81" t="s">
        <v>115</v>
      </c>
      <c r="F121" s="81" t="s">
        <v>59</v>
      </c>
      <c r="G121" s="71">
        <v>1836.53533</v>
      </c>
      <c r="H121" s="71">
        <v>1910.055</v>
      </c>
      <c r="I121" s="71">
        <v>1986.458</v>
      </c>
    </row>
    <row r="122" spans="1:9" s="66" customFormat="1" ht="16.5" customHeight="1">
      <c r="A122" s="88" t="s">
        <v>110</v>
      </c>
      <c r="B122" s="89" t="s">
        <v>47</v>
      </c>
      <c r="C122" s="81" t="s">
        <v>73</v>
      </c>
      <c r="D122" s="81" t="s">
        <v>103</v>
      </c>
      <c r="E122" s="81" t="s">
        <v>115</v>
      </c>
      <c r="F122" s="81" t="s">
        <v>64</v>
      </c>
      <c r="G122" s="71">
        <v>96.66</v>
      </c>
      <c r="H122" s="71">
        <v>100.53</v>
      </c>
      <c r="I122" s="71">
        <v>104.55</v>
      </c>
    </row>
    <row r="123" spans="1:9" s="66" customFormat="1" ht="16.5" customHeight="1">
      <c r="A123" s="114" t="s">
        <v>296</v>
      </c>
      <c r="B123" s="89" t="s">
        <v>47</v>
      </c>
      <c r="C123" s="81" t="s">
        <v>73</v>
      </c>
      <c r="D123" s="81" t="s">
        <v>103</v>
      </c>
      <c r="E123" s="81" t="s">
        <v>115</v>
      </c>
      <c r="F123" s="81" t="s">
        <v>298</v>
      </c>
      <c r="G123" s="71">
        <v>0.05967</v>
      </c>
      <c r="H123" s="71">
        <v>0</v>
      </c>
      <c r="I123" s="71">
        <v>0</v>
      </c>
    </row>
    <row r="124" spans="1:9" s="66" customFormat="1" ht="23.25" customHeight="1">
      <c r="A124" s="88" t="s">
        <v>173</v>
      </c>
      <c r="B124" s="89" t="s">
        <v>47</v>
      </c>
      <c r="C124" s="81" t="s">
        <v>73</v>
      </c>
      <c r="D124" s="81" t="s">
        <v>103</v>
      </c>
      <c r="E124" s="81" t="s">
        <v>174</v>
      </c>
      <c r="F124" s="81"/>
      <c r="G124" s="71">
        <f>G125</f>
        <v>3.52</v>
      </c>
      <c r="H124" s="71">
        <f>H125</f>
        <v>3.52</v>
      </c>
      <c r="I124" s="71">
        <f>I125</f>
        <v>3.52</v>
      </c>
    </row>
    <row r="125" spans="1:9" s="66" customFormat="1" ht="17.25" customHeight="1">
      <c r="A125" s="88" t="s">
        <v>110</v>
      </c>
      <c r="B125" s="89" t="s">
        <v>47</v>
      </c>
      <c r="C125" s="81" t="s">
        <v>73</v>
      </c>
      <c r="D125" s="81" t="s">
        <v>103</v>
      </c>
      <c r="E125" s="81" t="s">
        <v>174</v>
      </c>
      <c r="F125" s="81" t="s">
        <v>64</v>
      </c>
      <c r="G125" s="71">
        <v>3.52</v>
      </c>
      <c r="H125" s="71">
        <v>3.52</v>
      </c>
      <c r="I125" s="71">
        <v>3.52</v>
      </c>
    </row>
    <row r="126" spans="1:9" s="66" customFormat="1" ht="18" customHeight="1">
      <c r="A126" s="100" t="s">
        <v>4</v>
      </c>
      <c r="B126" s="93" t="s">
        <v>47</v>
      </c>
      <c r="C126" s="94" t="s">
        <v>58</v>
      </c>
      <c r="D126" s="94" t="s">
        <v>57</v>
      </c>
      <c r="E126" s="94"/>
      <c r="F126" s="94"/>
      <c r="G126" s="69">
        <f>G127+G146</f>
        <v>51515.947340000006</v>
      </c>
      <c r="H126" s="69">
        <f>H127+H146</f>
        <v>1619.38</v>
      </c>
      <c r="I126" s="69">
        <f>I127+I146</f>
        <v>1619.3836</v>
      </c>
    </row>
    <row r="127" spans="1:9" s="66" customFormat="1" ht="16.5" customHeight="1">
      <c r="A127" s="100" t="s">
        <v>111</v>
      </c>
      <c r="B127" s="93" t="s">
        <v>47</v>
      </c>
      <c r="C127" s="94" t="s">
        <v>58</v>
      </c>
      <c r="D127" s="94" t="s">
        <v>106</v>
      </c>
      <c r="E127" s="94"/>
      <c r="F127" s="94"/>
      <c r="G127" s="69">
        <f>G128+G133</f>
        <v>47946.899840000005</v>
      </c>
      <c r="H127" s="69">
        <f>H128+H133</f>
        <v>1619.38</v>
      </c>
      <c r="I127" s="69">
        <f>I128+I133</f>
        <v>1619.3836</v>
      </c>
    </row>
    <row r="128" spans="1:9" s="66" customFormat="1" ht="27" customHeight="1">
      <c r="A128" s="92" t="s">
        <v>178</v>
      </c>
      <c r="B128" s="93" t="s">
        <v>47</v>
      </c>
      <c r="C128" s="94" t="s">
        <v>58</v>
      </c>
      <c r="D128" s="94" t="s">
        <v>106</v>
      </c>
      <c r="E128" s="94" t="s">
        <v>196</v>
      </c>
      <c r="F128" s="94"/>
      <c r="G128" s="69">
        <f aca="true" t="shared" si="12" ref="G128:I129">G129</f>
        <v>2195.462</v>
      </c>
      <c r="H128" s="69">
        <f t="shared" si="12"/>
        <v>0</v>
      </c>
      <c r="I128" s="69">
        <f t="shared" si="12"/>
        <v>0</v>
      </c>
    </row>
    <row r="129" spans="1:9" s="66" customFormat="1" ht="23.25" customHeight="1">
      <c r="A129" s="88" t="s">
        <v>162</v>
      </c>
      <c r="B129" s="89" t="s">
        <v>47</v>
      </c>
      <c r="C129" s="81" t="s">
        <v>58</v>
      </c>
      <c r="D129" s="81" t="s">
        <v>106</v>
      </c>
      <c r="E129" s="81" t="s">
        <v>203</v>
      </c>
      <c r="F129" s="81"/>
      <c r="G129" s="71">
        <f t="shared" si="12"/>
        <v>2195.462</v>
      </c>
      <c r="H129" s="71">
        <f t="shared" si="12"/>
        <v>0</v>
      </c>
      <c r="I129" s="71">
        <f t="shared" si="12"/>
        <v>0</v>
      </c>
    </row>
    <row r="130" spans="1:9" s="66" customFormat="1" ht="17.25" customHeight="1">
      <c r="A130" s="88" t="s">
        <v>163</v>
      </c>
      <c r="B130" s="89" t="s">
        <v>47</v>
      </c>
      <c r="C130" s="81" t="s">
        <v>58</v>
      </c>
      <c r="D130" s="81" t="s">
        <v>106</v>
      </c>
      <c r="E130" s="81" t="s">
        <v>204</v>
      </c>
      <c r="F130" s="81"/>
      <c r="G130" s="71">
        <f>G131</f>
        <v>2195.462</v>
      </c>
      <c r="H130" s="71">
        <f>H131+H132</f>
        <v>0</v>
      </c>
      <c r="I130" s="71">
        <f>I131+I132</f>
        <v>0</v>
      </c>
    </row>
    <row r="131" spans="1:9" s="66" customFormat="1" ht="15.75" customHeight="1">
      <c r="A131" s="88" t="s">
        <v>164</v>
      </c>
      <c r="B131" s="89" t="s">
        <v>47</v>
      </c>
      <c r="C131" s="81" t="s">
        <v>58</v>
      </c>
      <c r="D131" s="81" t="s">
        <v>106</v>
      </c>
      <c r="E131" s="81" t="s">
        <v>205</v>
      </c>
      <c r="F131" s="81"/>
      <c r="G131" s="71">
        <f>G132</f>
        <v>2195.462</v>
      </c>
      <c r="H131" s="71">
        <f>H132</f>
        <v>0</v>
      </c>
      <c r="I131" s="71">
        <f>I132</f>
        <v>0</v>
      </c>
    </row>
    <row r="132" spans="1:9" s="66" customFormat="1" ht="16.5" customHeight="1">
      <c r="A132" s="88" t="s">
        <v>88</v>
      </c>
      <c r="B132" s="89" t="s">
        <v>47</v>
      </c>
      <c r="C132" s="81" t="s">
        <v>58</v>
      </c>
      <c r="D132" s="81" t="s">
        <v>106</v>
      </c>
      <c r="E132" s="81" t="s">
        <v>205</v>
      </c>
      <c r="F132" s="81" t="s">
        <v>84</v>
      </c>
      <c r="G132" s="71">
        <v>2195.462</v>
      </c>
      <c r="H132" s="71">
        <v>0</v>
      </c>
      <c r="I132" s="71">
        <v>0</v>
      </c>
    </row>
    <row r="133" spans="1:9" ht="36" customHeight="1">
      <c r="A133" s="92" t="s">
        <v>287</v>
      </c>
      <c r="B133" s="93" t="s">
        <v>47</v>
      </c>
      <c r="C133" s="94" t="s">
        <v>58</v>
      </c>
      <c r="D133" s="94" t="s">
        <v>106</v>
      </c>
      <c r="E133" s="94" t="s">
        <v>100</v>
      </c>
      <c r="F133" s="94"/>
      <c r="G133" s="69">
        <f aca="true" t="shared" si="13" ref="G133:I134">G134</f>
        <v>45751.437840000006</v>
      </c>
      <c r="H133" s="69">
        <f t="shared" si="13"/>
        <v>1619.38</v>
      </c>
      <c r="I133" s="69">
        <f t="shared" si="13"/>
        <v>1619.3836</v>
      </c>
    </row>
    <row r="134" spans="1:9" ht="25.5" customHeight="1">
      <c r="A134" s="88" t="s">
        <v>86</v>
      </c>
      <c r="B134" s="89" t="s">
        <v>47</v>
      </c>
      <c r="C134" s="81" t="s">
        <v>58</v>
      </c>
      <c r="D134" s="81" t="s">
        <v>106</v>
      </c>
      <c r="E134" s="81" t="s">
        <v>101</v>
      </c>
      <c r="F134" s="81"/>
      <c r="G134" s="71">
        <f t="shared" si="13"/>
        <v>45751.437840000006</v>
      </c>
      <c r="H134" s="71">
        <f t="shared" si="13"/>
        <v>1619.38</v>
      </c>
      <c r="I134" s="71">
        <f t="shared" si="13"/>
        <v>1619.3836</v>
      </c>
    </row>
    <row r="135" spans="1:9" ht="27.75" customHeight="1">
      <c r="A135" s="88" t="s">
        <v>87</v>
      </c>
      <c r="B135" s="89" t="s">
        <v>47</v>
      </c>
      <c r="C135" s="81" t="s">
        <v>58</v>
      </c>
      <c r="D135" s="81" t="s">
        <v>106</v>
      </c>
      <c r="E135" s="81" t="s">
        <v>102</v>
      </c>
      <c r="F135" s="81"/>
      <c r="G135" s="71">
        <f>G136+G138+G141+G143+G145</f>
        <v>45751.437840000006</v>
      </c>
      <c r="H135" s="71">
        <f>H136+H138+H141+H143+H145</f>
        <v>1619.38</v>
      </c>
      <c r="I135" s="71">
        <f>I136+I138+I141+I143+I145</f>
        <v>1619.3836</v>
      </c>
    </row>
    <row r="136" spans="1:9" s="66" customFormat="1" ht="22.5">
      <c r="A136" s="88" t="s">
        <v>199</v>
      </c>
      <c r="B136" s="89" t="s">
        <v>47</v>
      </c>
      <c r="C136" s="81" t="s">
        <v>58</v>
      </c>
      <c r="D136" s="81" t="s">
        <v>106</v>
      </c>
      <c r="E136" s="81" t="s">
        <v>125</v>
      </c>
      <c r="F136" s="81"/>
      <c r="G136" s="71">
        <f>G137</f>
        <v>1977.601</v>
      </c>
      <c r="H136" s="71">
        <f>H137</f>
        <v>1419.38</v>
      </c>
      <c r="I136" s="71">
        <f>I137</f>
        <v>1419.3836</v>
      </c>
    </row>
    <row r="137" spans="1:9" s="66" customFormat="1" ht="18.75" customHeight="1">
      <c r="A137" s="88" t="s">
        <v>110</v>
      </c>
      <c r="B137" s="89" t="s">
        <v>47</v>
      </c>
      <c r="C137" s="81" t="s">
        <v>58</v>
      </c>
      <c r="D137" s="81" t="s">
        <v>106</v>
      </c>
      <c r="E137" s="81" t="s">
        <v>125</v>
      </c>
      <c r="F137" s="81" t="s">
        <v>64</v>
      </c>
      <c r="G137" s="71">
        <v>1977.601</v>
      </c>
      <c r="H137" s="71">
        <v>1419.38</v>
      </c>
      <c r="I137" s="71">
        <v>1419.3836</v>
      </c>
    </row>
    <row r="138" spans="1:9" ht="23.25" customHeight="1">
      <c r="A138" s="88" t="s">
        <v>200</v>
      </c>
      <c r="B138" s="89" t="s">
        <v>47</v>
      </c>
      <c r="C138" s="81" t="s">
        <v>58</v>
      </c>
      <c r="D138" s="81" t="s">
        <v>106</v>
      </c>
      <c r="E138" s="81" t="s">
        <v>142</v>
      </c>
      <c r="F138" s="81"/>
      <c r="G138" s="71">
        <f>G139</f>
        <v>43773.83684</v>
      </c>
      <c r="H138" s="71">
        <f>H139</f>
        <v>100</v>
      </c>
      <c r="I138" s="71">
        <f>I139</f>
        <v>100</v>
      </c>
    </row>
    <row r="139" spans="1:9" ht="18" customHeight="1">
      <c r="A139" s="88" t="s">
        <v>110</v>
      </c>
      <c r="B139" s="89" t="s">
        <v>47</v>
      </c>
      <c r="C139" s="81" t="s">
        <v>58</v>
      </c>
      <c r="D139" s="81" t="s">
        <v>106</v>
      </c>
      <c r="E139" s="81" t="s">
        <v>142</v>
      </c>
      <c r="F139" s="81" t="s">
        <v>64</v>
      </c>
      <c r="G139" s="71">
        <v>43773.83684</v>
      </c>
      <c r="H139" s="71">
        <v>100</v>
      </c>
      <c r="I139" s="71">
        <v>100</v>
      </c>
    </row>
    <row r="140" spans="1:9" ht="18" customHeight="1">
      <c r="A140" s="88" t="s">
        <v>288</v>
      </c>
      <c r="B140" s="89" t="s">
        <v>47</v>
      </c>
      <c r="C140" s="81" t="s">
        <v>58</v>
      </c>
      <c r="D140" s="81" t="s">
        <v>106</v>
      </c>
      <c r="E140" s="81" t="s">
        <v>317</v>
      </c>
      <c r="F140" s="81"/>
      <c r="G140" s="71">
        <f>G141</f>
        <v>0</v>
      </c>
      <c r="H140" s="71">
        <f>H141</f>
        <v>90</v>
      </c>
      <c r="I140" s="71">
        <f>I141</f>
        <v>90</v>
      </c>
    </row>
    <row r="141" spans="1:9" ht="18" customHeight="1">
      <c r="A141" s="88" t="s">
        <v>88</v>
      </c>
      <c r="B141" s="89" t="s">
        <v>47</v>
      </c>
      <c r="C141" s="81" t="s">
        <v>58</v>
      </c>
      <c r="D141" s="81" t="s">
        <v>106</v>
      </c>
      <c r="E141" s="81" t="s">
        <v>317</v>
      </c>
      <c r="F141" s="81" t="s">
        <v>84</v>
      </c>
      <c r="G141" s="71">
        <v>0</v>
      </c>
      <c r="H141" s="71">
        <v>90</v>
      </c>
      <c r="I141" s="71">
        <v>90</v>
      </c>
    </row>
    <row r="142" spans="1:9" ht="18" customHeight="1">
      <c r="A142" s="88" t="s">
        <v>269</v>
      </c>
      <c r="B142" s="89" t="s">
        <v>47</v>
      </c>
      <c r="C142" s="81" t="s">
        <v>58</v>
      </c>
      <c r="D142" s="81" t="s">
        <v>106</v>
      </c>
      <c r="E142" s="81" t="s">
        <v>318</v>
      </c>
      <c r="F142" s="81"/>
      <c r="G142" s="71">
        <f>G143</f>
        <v>0</v>
      </c>
      <c r="H142" s="71">
        <f>H143</f>
        <v>0</v>
      </c>
      <c r="I142" s="71">
        <f>I143</f>
        <v>0</v>
      </c>
    </row>
    <row r="143" spans="1:9" ht="18" customHeight="1">
      <c r="A143" s="88" t="s">
        <v>110</v>
      </c>
      <c r="B143" s="89" t="s">
        <v>47</v>
      </c>
      <c r="C143" s="81" t="s">
        <v>58</v>
      </c>
      <c r="D143" s="81" t="s">
        <v>106</v>
      </c>
      <c r="E143" s="81" t="s">
        <v>318</v>
      </c>
      <c r="F143" s="81" t="s">
        <v>64</v>
      </c>
      <c r="G143" s="71">
        <v>0</v>
      </c>
      <c r="H143" s="71">
        <v>0</v>
      </c>
      <c r="I143" s="71">
        <v>0</v>
      </c>
    </row>
    <row r="144" spans="1:9" ht="18" customHeight="1">
      <c r="A144" s="88" t="s">
        <v>270</v>
      </c>
      <c r="B144" s="89" t="s">
        <v>47</v>
      </c>
      <c r="C144" s="81" t="s">
        <v>58</v>
      </c>
      <c r="D144" s="81" t="s">
        <v>106</v>
      </c>
      <c r="E144" s="81" t="s">
        <v>319</v>
      </c>
      <c r="F144" s="81"/>
      <c r="G144" s="71">
        <v>0</v>
      </c>
      <c r="H144" s="71">
        <f>H145</f>
        <v>10</v>
      </c>
      <c r="I144" s="71">
        <f>I145</f>
        <v>10</v>
      </c>
    </row>
    <row r="145" spans="1:9" ht="18" customHeight="1">
      <c r="A145" s="88" t="s">
        <v>110</v>
      </c>
      <c r="B145" s="89" t="s">
        <v>47</v>
      </c>
      <c r="C145" s="81" t="s">
        <v>58</v>
      </c>
      <c r="D145" s="81" t="s">
        <v>106</v>
      </c>
      <c r="E145" s="81" t="s">
        <v>319</v>
      </c>
      <c r="F145" s="81" t="s">
        <v>64</v>
      </c>
      <c r="G145" s="58">
        <v>0</v>
      </c>
      <c r="H145" s="71">
        <v>10</v>
      </c>
      <c r="I145" s="71">
        <v>10</v>
      </c>
    </row>
    <row r="146" spans="1:9" s="66" customFormat="1" ht="18" customHeight="1">
      <c r="A146" s="100" t="s">
        <v>179</v>
      </c>
      <c r="B146" s="93" t="s">
        <v>47</v>
      </c>
      <c r="C146" s="94" t="s">
        <v>58</v>
      </c>
      <c r="D146" s="94" t="s">
        <v>78</v>
      </c>
      <c r="E146" s="94"/>
      <c r="F146" s="94"/>
      <c r="G146" s="69">
        <f>G147+G152</f>
        <v>3569.0474999999997</v>
      </c>
      <c r="H146" s="69">
        <f aca="true" t="shared" si="14" ref="H146:I150">H147</f>
        <v>0</v>
      </c>
      <c r="I146" s="69">
        <f t="shared" si="14"/>
        <v>0</v>
      </c>
    </row>
    <row r="147" spans="1:9" s="66" customFormat="1" ht="16.5" customHeight="1">
      <c r="A147" s="95" t="s">
        <v>27</v>
      </c>
      <c r="B147" s="93" t="s">
        <v>47</v>
      </c>
      <c r="C147" s="81" t="s">
        <v>58</v>
      </c>
      <c r="D147" s="81" t="s">
        <v>78</v>
      </c>
      <c r="E147" s="81" t="s">
        <v>62</v>
      </c>
      <c r="F147" s="94"/>
      <c r="G147" s="69">
        <f>G148</f>
        <v>2340</v>
      </c>
      <c r="H147" s="69">
        <f t="shared" si="14"/>
        <v>0</v>
      </c>
      <c r="I147" s="69">
        <f t="shared" si="14"/>
        <v>0</v>
      </c>
    </row>
    <row r="148" spans="1:9" s="66" customFormat="1" ht="18.75" customHeight="1">
      <c r="A148" s="95" t="s">
        <v>28</v>
      </c>
      <c r="B148" s="89" t="s">
        <v>47</v>
      </c>
      <c r="C148" s="81" t="s">
        <v>58</v>
      </c>
      <c r="D148" s="81" t="s">
        <v>78</v>
      </c>
      <c r="E148" s="81" t="s">
        <v>99</v>
      </c>
      <c r="F148" s="94"/>
      <c r="G148" s="69">
        <f>G149</f>
        <v>2340</v>
      </c>
      <c r="H148" s="69">
        <f t="shared" si="14"/>
        <v>0</v>
      </c>
      <c r="I148" s="69">
        <f t="shared" si="14"/>
        <v>0</v>
      </c>
    </row>
    <row r="149" spans="1:9" s="66" customFormat="1" ht="18" customHeight="1">
      <c r="A149" s="95" t="s">
        <v>28</v>
      </c>
      <c r="B149" s="89" t="s">
        <v>47</v>
      </c>
      <c r="C149" s="81" t="s">
        <v>58</v>
      </c>
      <c r="D149" s="81" t="s">
        <v>78</v>
      </c>
      <c r="E149" s="81" t="s">
        <v>65</v>
      </c>
      <c r="F149" s="94"/>
      <c r="G149" s="69">
        <f>G150</f>
        <v>2340</v>
      </c>
      <c r="H149" s="69">
        <f t="shared" si="14"/>
        <v>0</v>
      </c>
      <c r="I149" s="69">
        <f t="shared" si="14"/>
        <v>0</v>
      </c>
    </row>
    <row r="150" spans="1:9" s="66" customFormat="1" ht="12.75" customHeight="1">
      <c r="A150" s="115" t="s">
        <v>180</v>
      </c>
      <c r="B150" s="89" t="s">
        <v>47</v>
      </c>
      <c r="C150" s="81" t="s">
        <v>58</v>
      </c>
      <c r="D150" s="81" t="s">
        <v>78</v>
      </c>
      <c r="E150" s="81" t="s">
        <v>207</v>
      </c>
      <c r="F150" s="81"/>
      <c r="G150" s="71">
        <f>G151</f>
        <v>2340</v>
      </c>
      <c r="H150" s="71">
        <f t="shared" si="14"/>
        <v>0</v>
      </c>
      <c r="I150" s="71">
        <f t="shared" si="14"/>
        <v>0</v>
      </c>
    </row>
    <row r="151" spans="1:9" s="66" customFormat="1" ht="21" customHeight="1">
      <c r="A151" s="88" t="s">
        <v>110</v>
      </c>
      <c r="B151" s="116" t="s">
        <v>47</v>
      </c>
      <c r="C151" s="81" t="s">
        <v>58</v>
      </c>
      <c r="D151" s="81" t="s">
        <v>78</v>
      </c>
      <c r="E151" s="81" t="s">
        <v>207</v>
      </c>
      <c r="F151" s="81" t="s">
        <v>64</v>
      </c>
      <c r="G151" s="71">
        <v>2340</v>
      </c>
      <c r="H151" s="71">
        <v>0</v>
      </c>
      <c r="I151" s="71">
        <v>0</v>
      </c>
    </row>
    <row r="152" spans="1:9" s="66" customFormat="1" ht="21" customHeight="1">
      <c r="A152" s="110" t="s">
        <v>326</v>
      </c>
      <c r="B152" s="89" t="s">
        <v>47</v>
      </c>
      <c r="C152" s="81" t="s">
        <v>58</v>
      </c>
      <c r="D152" s="81" t="s">
        <v>78</v>
      </c>
      <c r="E152" s="81" t="s">
        <v>191</v>
      </c>
      <c r="F152" s="81"/>
      <c r="G152" s="71">
        <f>G153</f>
        <v>1229.0475</v>
      </c>
      <c r="H152" s="71">
        <v>0</v>
      </c>
      <c r="I152" s="71">
        <v>0</v>
      </c>
    </row>
    <row r="153" spans="1:9" s="66" customFormat="1" ht="21" customHeight="1">
      <c r="A153" s="88" t="s">
        <v>291</v>
      </c>
      <c r="B153" s="89" t="s">
        <v>47</v>
      </c>
      <c r="C153" s="81" t="s">
        <v>58</v>
      </c>
      <c r="D153" s="81" t="s">
        <v>78</v>
      </c>
      <c r="E153" s="81" t="s">
        <v>293</v>
      </c>
      <c r="F153" s="81"/>
      <c r="G153" s="71">
        <f>G154</f>
        <v>1229.0475</v>
      </c>
      <c r="H153" s="71">
        <v>0</v>
      </c>
      <c r="I153" s="71">
        <v>0</v>
      </c>
    </row>
    <row r="154" spans="1:9" s="66" customFormat="1" ht="34.5" customHeight="1">
      <c r="A154" s="88" t="s">
        <v>292</v>
      </c>
      <c r="B154" s="89" t="s">
        <v>47</v>
      </c>
      <c r="C154" s="81" t="s">
        <v>58</v>
      </c>
      <c r="D154" s="81" t="s">
        <v>78</v>
      </c>
      <c r="E154" s="81" t="s">
        <v>294</v>
      </c>
      <c r="F154" s="81"/>
      <c r="G154" s="71">
        <f>G155</f>
        <v>1229.0475</v>
      </c>
      <c r="H154" s="71">
        <v>0</v>
      </c>
      <c r="I154" s="71">
        <v>0</v>
      </c>
    </row>
    <row r="155" spans="1:9" s="66" customFormat="1" ht="21" customHeight="1">
      <c r="A155" s="95" t="s">
        <v>180</v>
      </c>
      <c r="B155" s="89" t="s">
        <v>47</v>
      </c>
      <c r="C155" s="81" t="s">
        <v>58</v>
      </c>
      <c r="D155" s="81" t="s">
        <v>78</v>
      </c>
      <c r="E155" s="81" t="s">
        <v>295</v>
      </c>
      <c r="F155" s="81"/>
      <c r="G155" s="71">
        <f>G156</f>
        <v>1229.0475</v>
      </c>
      <c r="H155" s="71">
        <v>0</v>
      </c>
      <c r="I155" s="71">
        <v>0</v>
      </c>
    </row>
    <row r="156" spans="1:9" s="66" customFormat="1" ht="21" customHeight="1">
      <c r="A156" s="95" t="s">
        <v>110</v>
      </c>
      <c r="B156" s="89" t="s">
        <v>47</v>
      </c>
      <c r="C156" s="81" t="s">
        <v>58</v>
      </c>
      <c r="D156" s="81" t="s">
        <v>78</v>
      </c>
      <c r="E156" s="81" t="s">
        <v>295</v>
      </c>
      <c r="F156" s="81" t="s">
        <v>64</v>
      </c>
      <c r="G156" s="71">
        <v>1229.0475</v>
      </c>
      <c r="H156" s="71">
        <v>0</v>
      </c>
      <c r="I156" s="71">
        <v>0</v>
      </c>
    </row>
    <row r="157" spans="1:9" s="66" customFormat="1" ht="18" customHeight="1">
      <c r="A157" s="100" t="s">
        <v>166</v>
      </c>
      <c r="B157" s="93" t="s">
        <v>47</v>
      </c>
      <c r="C157" s="94" t="s">
        <v>83</v>
      </c>
      <c r="D157" s="94" t="s">
        <v>57</v>
      </c>
      <c r="E157" s="94"/>
      <c r="F157" s="94"/>
      <c r="G157" s="69">
        <f>G158+G181+G221+G271</f>
        <v>408811.88369</v>
      </c>
      <c r="H157" s="69">
        <f>H158+H181+H221+H271</f>
        <v>268465.24702</v>
      </c>
      <c r="I157" s="69">
        <f>I158+I181+I221+I271</f>
        <v>17727.218</v>
      </c>
    </row>
    <row r="158" spans="1:9" s="66" customFormat="1" ht="14.25" customHeight="1">
      <c r="A158" s="100" t="s">
        <v>24</v>
      </c>
      <c r="B158" s="93" t="s">
        <v>47</v>
      </c>
      <c r="C158" s="117" t="s">
        <v>83</v>
      </c>
      <c r="D158" s="117" t="s">
        <v>56</v>
      </c>
      <c r="E158" s="117"/>
      <c r="F158" s="117"/>
      <c r="G158" s="69">
        <f>G159+G168</f>
        <v>185978.55534</v>
      </c>
      <c r="H158" s="69">
        <f>H159+H168</f>
        <v>58968.4994</v>
      </c>
      <c r="I158" s="69">
        <f>I159+I168</f>
        <v>0</v>
      </c>
    </row>
    <row r="159" spans="1:9" s="66" customFormat="1" ht="27" customHeight="1">
      <c r="A159" s="110" t="s">
        <v>326</v>
      </c>
      <c r="B159" s="93" t="s">
        <v>47</v>
      </c>
      <c r="C159" s="94" t="s">
        <v>83</v>
      </c>
      <c r="D159" s="94" t="s">
        <v>56</v>
      </c>
      <c r="E159" s="94" t="s">
        <v>191</v>
      </c>
      <c r="F159" s="81"/>
      <c r="G159" s="69">
        <f aca="true" t="shared" si="15" ref="G159:I160">G160</f>
        <v>1400.8156299999998</v>
      </c>
      <c r="H159" s="69">
        <f t="shared" si="15"/>
        <v>0</v>
      </c>
      <c r="I159" s="69">
        <f t="shared" si="15"/>
        <v>0</v>
      </c>
    </row>
    <row r="160" spans="1:9" s="66" customFormat="1" ht="16.5" customHeight="1">
      <c r="A160" s="88" t="s">
        <v>289</v>
      </c>
      <c r="B160" s="89" t="s">
        <v>47</v>
      </c>
      <c r="C160" s="81" t="s">
        <v>83</v>
      </c>
      <c r="D160" s="81" t="s">
        <v>56</v>
      </c>
      <c r="E160" s="81" t="s">
        <v>192</v>
      </c>
      <c r="F160" s="81"/>
      <c r="G160" s="69">
        <f t="shared" si="15"/>
        <v>1400.8156299999998</v>
      </c>
      <c r="H160" s="69">
        <f t="shared" si="15"/>
        <v>0</v>
      </c>
      <c r="I160" s="69">
        <f t="shared" si="15"/>
        <v>0</v>
      </c>
    </row>
    <row r="161" spans="1:9" s="66" customFormat="1" ht="23.25" customHeight="1">
      <c r="A161" s="91" t="s">
        <v>190</v>
      </c>
      <c r="B161" s="89" t="s">
        <v>47</v>
      </c>
      <c r="C161" s="81" t="s">
        <v>83</v>
      </c>
      <c r="D161" s="81" t="s">
        <v>56</v>
      </c>
      <c r="E161" s="81" t="s">
        <v>193</v>
      </c>
      <c r="F161" s="81"/>
      <c r="G161" s="71">
        <f>G164+G163+G166</f>
        <v>1400.8156299999998</v>
      </c>
      <c r="H161" s="71">
        <f>H164</f>
        <v>0</v>
      </c>
      <c r="I161" s="71">
        <f>I164</f>
        <v>0</v>
      </c>
    </row>
    <row r="162" spans="1:9" s="66" customFormat="1" ht="23.25" customHeight="1">
      <c r="A162" s="114" t="s">
        <v>31</v>
      </c>
      <c r="B162" s="89" t="s">
        <v>47</v>
      </c>
      <c r="C162" s="81" t="s">
        <v>83</v>
      </c>
      <c r="D162" s="81" t="s">
        <v>56</v>
      </c>
      <c r="E162" s="81" t="s">
        <v>194</v>
      </c>
      <c r="F162" s="81"/>
      <c r="G162" s="71">
        <f>G163</f>
        <v>184.53839</v>
      </c>
      <c r="H162" s="71">
        <v>0</v>
      </c>
      <c r="I162" s="71">
        <v>0</v>
      </c>
    </row>
    <row r="163" spans="1:9" s="66" customFormat="1" ht="23.25" customHeight="1">
      <c r="A163" s="114" t="s">
        <v>110</v>
      </c>
      <c r="B163" s="89" t="s">
        <v>47</v>
      </c>
      <c r="C163" s="81" t="s">
        <v>83</v>
      </c>
      <c r="D163" s="81" t="s">
        <v>56</v>
      </c>
      <c r="E163" s="81" t="s">
        <v>194</v>
      </c>
      <c r="F163" s="81" t="s">
        <v>64</v>
      </c>
      <c r="G163" s="71">
        <v>184.53839</v>
      </c>
      <c r="H163" s="71">
        <v>0</v>
      </c>
      <c r="I163" s="71">
        <v>0</v>
      </c>
    </row>
    <row r="164" spans="1:9" s="66" customFormat="1" ht="26.25" customHeight="1">
      <c r="A164" s="88" t="s">
        <v>109</v>
      </c>
      <c r="B164" s="89" t="s">
        <v>47</v>
      </c>
      <c r="C164" s="81" t="s">
        <v>83</v>
      </c>
      <c r="D164" s="81" t="s">
        <v>56</v>
      </c>
      <c r="E164" s="81" t="s">
        <v>195</v>
      </c>
      <c r="F164" s="81"/>
      <c r="G164" s="71">
        <f>G165</f>
        <v>1216.27724</v>
      </c>
      <c r="H164" s="71">
        <v>0</v>
      </c>
      <c r="I164" s="71">
        <f>I165</f>
        <v>0</v>
      </c>
    </row>
    <row r="165" spans="1:9" s="66" customFormat="1" ht="15.75" customHeight="1">
      <c r="A165" s="88" t="s">
        <v>110</v>
      </c>
      <c r="B165" s="89" t="s">
        <v>47</v>
      </c>
      <c r="C165" s="81" t="s">
        <v>83</v>
      </c>
      <c r="D165" s="81" t="s">
        <v>56</v>
      </c>
      <c r="E165" s="81" t="s">
        <v>195</v>
      </c>
      <c r="F165" s="81" t="s">
        <v>64</v>
      </c>
      <c r="G165" s="71">
        <v>1216.27724</v>
      </c>
      <c r="H165" s="71">
        <v>0</v>
      </c>
      <c r="I165" s="71">
        <v>0</v>
      </c>
    </row>
    <row r="166" spans="1:9" s="66" customFormat="1" ht="22.5">
      <c r="A166" s="88" t="s">
        <v>388</v>
      </c>
      <c r="B166" s="89" t="s">
        <v>47</v>
      </c>
      <c r="C166" s="81" t="s">
        <v>83</v>
      </c>
      <c r="D166" s="81" t="s">
        <v>56</v>
      </c>
      <c r="E166" s="81" t="s">
        <v>389</v>
      </c>
      <c r="F166" s="81"/>
      <c r="G166" s="71">
        <v>0</v>
      </c>
      <c r="H166" s="71">
        <f>H167</f>
        <v>0</v>
      </c>
      <c r="I166" s="71">
        <f>I167</f>
        <v>0</v>
      </c>
    </row>
    <row r="167" spans="1:9" s="66" customFormat="1" ht="15.75" customHeight="1">
      <c r="A167" s="88" t="s">
        <v>110</v>
      </c>
      <c r="B167" s="89" t="s">
        <v>47</v>
      </c>
      <c r="C167" s="81" t="s">
        <v>83</v>
      </c>
      <c r="D167" s="81" t="s">
        <v>56</v>
      </c>
      <c r="E167" s="81" t="s">
        <v>389</v>
      </c>
      <c r="F167" s="81" t="s">
        <v>64</v>
      </c>
      <c r="G167" s="71">
        <v>1000</v>
      </c>
      <c r="H167" s="71">
        <v>0</v>
      </c>
      <c r="I167" s="71">
        <v>0</v>
      </c>
    </row>
    <row r="168" spans="1:9" s="66" customFormat="1" ht="36.75" customHeight="1">
      <c r="A168" s="110" t="s">
        <v>238</v>
      </c>
      <c r="B168" s="89" t="s">
        <v>47</v>
      </c>
      <c r="C168" s="81" t="s">
        <v>83</v>
      </c>
      <c r="D168" s="81" t="s">
        <v>56</v>
      </c>
      <c r="E168" s="94" t="s">
        <v>211</v>
      </c>
      <c r="F168" s="81"/>
      <c r="G168" s="69">
        <f>G169</f>
        <v>184577.73971</v>
      </c>
      <c r="H168" s="69">
        <f>H177</f>
        <v>58968.4994</v>
      </c>
      <c r="I168" s="69">
        <f>I180</f>
        <v>0</v>
      </c>
    </row>
    <row r="169" spans="1:9" s="66" customFormat="1" ht="26.25" customHeight="1">
      <c r="A169" s="95" t="s">
        <v>239</v>
      </c>
      <c r="B169" s="89" t="s">
        <v>47</v>
      </c>
      <c r="C169" s="81" t="s">
        <v>83</v>
      </c>
      <c r="D169" s="81" t="s">
        <v>56</v>
      </c>
      <c r="E169" s="81" t="s">
        <v>241</v>
      </c>
      <c r="F169" s="81"/>
      <c r="G169" s="71">
        <f>G170</f>
        <v>184577.73971</v>
      </c>
      <c r="H169" s="71">
        <f>H170</f>
        <v>0</v>
      </c>
      <c r="I169" s="71">
        <f>I170</f>
        <v>0</v>
      </c>
    </row>
    <row r="170" spans="1:9" s="66" customFormat="1" ht="26.25" customHeight="1">
      <c r="A170" s="95" t="s">
        <v>240</v>
      </c>
      <c r="B170" s="89" t="s">
        <v>47</v>
      </c>
      <c r="C170" s="81" t="s">
        <v>83</v>
      </c>
      <c r="D170" s="81" t="s">
        <v>56</v>
      </c>
      <c r="E170" s="81" t="s">
        <v>242</v>
      </c>
      <c r="F170" s="81"/>
      <c r="G170" s="71">
        <f>G174+G172+G176</f>
        <v>184577.73971</v>
      </c>
      <c r="H170" s="71">
        <f>H171+H173</f>
        <v>0</v>
      </c>
      <c r="I170" s="71">
        <f>I172+I173</f>
        <v>0</v>
      </c>
    </row>
    <row r="171" spans="1:9" s="66" customFormat="1" ht="18.75" customHeight="1">
      <c r="A171" s="95" t="s">
        <v>236</v>
      </c>
      <c r="B171" s="89" t="s">
        <v>47</v>
      </c>
      <c r="C171" s="81" t="s">
        <v>83</v>
      </c>
      <c r="D171" s="81" t="s">
        <v>56</v>
      </c>
      <c r="E171" s="81" t="s">
        <v>243</v>
      </c>
      <c r="F171" s="81"/>
      <c r="G171" s="71">
        <f>G172</f>
        <v>103057.25346</v>
      </c>
      <c r="H171" s="71">
        <f>H172</f>
        <v>0</v>
      </c>
      <c r="I171" s="71">
        <v>0</v>
      </c>
    </row>
    <row r="172" spans="1:9" s="66" customFormat="1" ht="15" customHeight="1">
      <c r="A172" s="113" t="s">
        <v>88</v>
      </c>
      <c r="B172" s="89" t="s">
        <v>47</v>
      </c>
      <c r="C172" s="81" t="s">
        <v>83</v>
      </c>
      <c r="D172" s="81" t="s">
        <v>56</v>
      </c>
      <c r="E172" s="81" t="s">
        <v>243</v>
      </c>
      <c r="F172" s="81" t="s">
        <v>84</v>
      </c>
      <c r="G172" s="71">
        <v>103057.25346</v>
      </c>
      <c r="H172" s="71">
        <v>0</v>
      </c>
      <c r="I172" s="71">
        <v>0</v>
      </c>
    </row>
    <row r="173" spans="1:9" s="66" customFormat="1" ht="24.75" customHeight="1">
      <c r="A173" s="95" t="s">
        <v>236</v>
      </c>
      <c r="B173" s="89" t="s">
        <v>47</v>
      </c>
      <c r="C173" s="81" t="s">
        <v>83</v>
      </c>
      <c r="D173" s="81" t="s">
        <v>56</v>
      </c>
      <c r="E173" s="81" t="s">
        <v>244</v>
      </c>
      <c r="F173" s="81"/>
      <c r="G173" s="71">
        <f>G174</f>
        <v>69113.28235</v>
      </c>
      <c r="H173" s="71">
        <v>0</v>
      </c>
      <c r="I173" s="71">
        <f>I174</f>
        <v>0</v>
      </c>
    </row>
    <row r="174" spans="1:9" s="66" customFormat="1" ht="15.75" customHeight="1">
      <c r="A174" s="113" t="s">
        <v>88</v>
      </c>
      <c r="B174" s="89" t="s">
        <v>47</v>
      </c>
      <c r="C174" s="81" t="s">
        <v>83</v>
      </c>
      <c r="D174" s="81" t="s">
        <v>56</v>
      </c>
      <c r="E174" s="81" t="s">
        <v>244</v>
      </c>
      <c r="F174" s="81" t="s">
        <v>84</v>
      </c>
      <c r="G174" s="71">
        <v>69113.28235</v>
      </c>
      <c r="H174" s="71">
        <v>0</v>
      </c>
      <c r="I174" s="71">
        <v>0</v>
      </c>
    </row>
    <row r="175" spans="1:9" s="66" customFormat="1" ht="15.75" customHeight="1">
      <c r="A175" s="95" t="s">
        <v>236</v>
      </c>
      <c r="B175" s="89" t="s">
        <v>47</v>
      </c>
      <c r="C175" s="81" t="s">
        <v>83</v>
      </c>
      <c r="D175" s="81" t="s">
        <v>56</v>
      </c>
      <c r="E175" s="81" t="s">
        <v>416</v>
      </c>
      <c r="F175" s="81"/>
      <c r="G175" s="71">
        <f>G176</f>
        <v>12407.2039</v>
      </c>
      <c r="H175" s="71">
        <f>H176</f>
        <v>0</v>
      </c>
      <c r="I175" s="71">
        <f>I176</f>
        <v>0</v>
      </c>
    </row>
    <row r="176" spans="1:9" s="66" customFormat="1" ht="15.75" customHeight="1">
      <c r="A176" s="113" t="s">
        <v>88</v>
      </c>
      <c r="B176" s="89" t="s">
        <v>47</v>
      </c>
      <c r="C176" s="81" t="s">
        <v>83</v>
      </c>
      <c r="D176" s="81" t="s">
        <v>56</v>
      </c>
      <c r="E176" s="81" t="s">
        <v>416</v>
      </c>
      <c r="F176" s="81" t="s">
        <v>84</v>
      </c>
      <c r="G176" s="58">
        <f>12437.3839-30.18</f>
        <v>12407.2039</v>
      </c>
      <c r="H176" s="71">
        <v>0</v>
      </c>
      <c r="I176" s="71">
        <v>0</v>
      </c>
    </row>
    <row r="177" spans="1:9" s="66" customFormat="1" ht="27.75" customHeight="1">
      <c r="A177" s="95" t="s">
        <v>257</v>
      </c>
      <c r="B177" s="89" t="s">
        <v>47</v>
      </c>
      <c r="C177" s="81" t="s">
        <v>83</v>
      </c>
      <c r="D177" s="81" t="s">
        <v>56</v>
      </c>
      <c r="E177" s="81" t="s">
        <v>260</v>
      </c>
      <c r="F177" s="81"/>
      <c r="G177" s="71">
        <v>0</v>
      </c>
      <c r="H177" s="71">
        <f aca="true" t="shared" si="16" ref="H177:I179">H178</f>
        <v>58968.4994</v>
      </c>
      <c r="I177" s="71">
        <f t="shared" si="16"/>
        <v>0</v>
      </c>
    </row>
    <row r="178" spans="1:9" s="66" customFormat="1" ht="27.75" customHeight="1">
      <c r="A178" s="95" t="s">
        <v>258</v>
      </c>
      <c r="B178" s="89" t="s">
        <v>47</v>
      </c>
      <c r="C178" s="81" t="s">
        <v>83</v>
      </c>
      <c r="D178" s="81" t="s">
        <v>56</v>
      </c>
      <c r="E178" s="81" t="s">
        <v>261</v>
      </c>
      <c r="F178" s="81"/>
      <c r="G178" s="71">
        <v>0</v>
      </c>
      <c r="H178" s="71">
        <f t="shared" si="16"/>
        <v>58968.4994</v>
      </c>
      <c r="I178" s="71">
        <f t="shared" si="16"/>
        <v>0</v>
      </c>
    </row>
    <row r="179" spans="1:9" s="66" customFormat="1" ht="17.25" customHeight="1">
      <c r="A179" s="95" t="s">
        <v>259</v>
      </c>
      <c r="B179" s="89" t="s">
        <v>47</v>
      </c>
      <c r="C179" s="81" t="s">
        <v>83</v>
      </c>
      <c r="D179" s="81" t="s">
        <v>56</v>
      </c>
      <c r="E179" s="81" t="s">
        <v>261</v>
      </c>
      <c r="F179" s="81"/>
      <c r="G179" s="71">
        <v>0</v>
      </c>
      <c r="H179" s="71">
        <f t="shared" si="16"/>
        <v>58968.4994</v>
      </c>
      <c r="I179" s="71">
        <f t="shared" si="16"/>
        <v>0</v>
      </c>
    </row>
    <row r="180" spans="1:9" s="66" customFormat="1" ht="16.5" customHeight="1">
      <c r="A180" s="113" t="s">
        <v>88</v>
      </c>
      <c r="B180" s="89" t="s">
        <v>47</v>
      </c>
      <c r="C180" s="81" t="s">
        <v>83</v>
      </c>
      <c r="D180" s="81" t="s">
        <v>56</v>
      </c>
      <c r="E180" s="81" t="s">
        <v>261</v>
      </c>
      <c r="F180" s="81" t="s">
        <v>84</v>
      </c>
      <c r="G180" s="71">
        <v>0</v>
      </c>
      <c r="H180" s="71">
        <v>58968.4994</v>
      </c>
      <c r="I180" s="71">
        <v>0</v>
      </c>
    </row>
    <row r="181" spans="1:9" s="66" customFormat="1" ht="21" customHeight="1">
      <c r="A181" s="100" t="s">
        <v>5</v>
      </c>
      <c r="B181" s="93" t="s">
        <v>47</v>
      </c>
      <c r="C181" s="94" t="s">
        <v>83</v>
      </c>
      <c r="D181" s="94" t="s">
        <v>69</v>
      </c>
      <c r="E181" s="94"/>
      <c r="F181" s="94"/>
      <c r="G181" s="69">
        <f>G182+G190+G202+G207+G212+G195</f>
        <v>47006.45418</v>
      </c>
      <c r="H181" s="69">
        <f>H182+H190+H202+H207+H212+H195</f>
        <v>11941.2</v>
      </c>
      <c r="I181" s="69">
        <f>I182+I190+I202+I207+I212+I195</f>
        <v>2439</v>
      </c>
    </row>
    <row r="182" spans="1:9" ht="21" customHeight="1">
      <c r="A182" s="92" t="s">
        <v>285</v>
      </c>
      <c r="B182" s="93" t="s">
        <v>47</v>
      </c>
      <c r="C182" s="94" t="s">
        <v>83</v>
      </c>
      <c r="D182" s="94" t="s">
        <v>69</v>
      </c>
      <c r="E182" s="94" t="s">
        <v>229</v>
      </c>
      <c r="F182" s="81"/>
      <c r="G182" s="69">
        <f>G183</f>
        <v>3217.57269</v>
      </c>
      <c r="H182" s="69">
        <f>H183</f>
        <v>0</v>
      </c>
      <c r="I182" s="69">
        <f>I183</f>
        <v>0</v>
      </c>
    </row>
    <row r="183" spans="1:9" ht="27.75" customHeight="1">
      <c r="A183" s="88" t="s">
        <v>286</v>
      </c>
      <c r="B183" s="89" t="s">
        <v>47</v>
      </c>
      <c r="C183" s="81" t="s">
        <v>83</v>
      </c>
      <c r="D183" s="81" t="s">
        <v>69</v>
      </c>
      <c r="E183" s="81" t="s">
        <v>230</v>
      </c>
      <c r="F183" s="81"/>
      <c r="G183" s="71">
        <f>G187+G186</f>
        <v>3217.57269</v>
      </c>
      <c r="H183" s="71">
        <f>H187</f>
        <v>0</v>
      </c>
      <c r="I183" s="71">
        <f>I187</f>
        <v>0</v>
      </c>
    </row>
    <row r="184" spans="1:9" ht="27.75" customHeight="1">
      <c r="A184" s="114" t="s">
        <v>359</v>
      </c>
      <c r="B184" s="89" t="s">
        <v>47</v>
      </c>
      <c r="C184" s="81" t="s">
        <v>83</v>
      </c>
      <c r="D184" s="81" t="s">
        <v>69</v>
      </c>
      <c r="E184" s="81" t="s">
        <v>360</v>
      </c>
      <c r="F184" s="81"/>
      <c r="G184" s="71">
        <f>G185</f>
        <v>3217.57269</v>
      </c>
      <c r="H184" s="71">
        <v>0</v>
      </c>
      <c r="I184" s="71">
        <v>0</v>
      </c>
    </row>
    <row r="185" spans="1:9" ht="24" customHeight="1">
      <c r="A185" s="114" t="s">
        <v>361</v>
      </c>
      <c r="B185" s="89" t="s">
        <v>47</v>
      </c>
      <c r="C185" s="81" t="s">
        <v>83</v>
      </c>
      <c r="D185" s="81" t="s">
        <v>69</v>
      </c>
      <c r="E185" s="81" t="s">
        <v>362</v>
      </c>
      <c r="F185" s="81"/>
      <c r="G185" s="71">
        <f>G186</f>
        <v>3217.57269</v>
      </c>
      <c r="H185" s="71">
        <v>0</v>
      </c>
      <c r="I185" s="71">
        <v>0</v>
      </c>
    </row>
    <row r="186" spans="1:9" ht="22.5" customHeight="1">
      <c r="A186" s="114" t="s">
        <v>110</v>
      </c>
      <c r="B186" s="89" t="s">
        <v>47</v>
      </c>
      <c r="C186" s="81" t="s">
        <v>83</v>
      </c>
      <c r="D186" s="81" t="s">
        <v>69</v>
      </c>
      <c r="E186" s="81" t="s">
        <v>362</v>
      </c>
      <c r="F186" s="81" t="s">
        <v>64</v>
      </c>
      <c r="G186" s="71">
        <v>3217.57269</v>
      </c>
      <c r="H186" s="71">
        <v>0</v>
      </c>
      <c r="I186" s="71">
        <v>0</v>
      </c>
    </row>
    <row r="187" spans="1:9" ht="26.25" customHeight="1">
      <c r="A187" s="88" t="s">
        <v>271</v>
      </c>
      <c r="B187" s="89" t="s">
        <v>47</v>
      </c>
      <c r="C187" s="81" t="s">
        <v>83</v>
      </c>
      <c r="D187" s="81" t="s">
        <v>69</v>
      </c>
      <c r="E187" s="81" t="s">
        <v>272</v>
      </c>
      <c r="F187" s="81"/>
      <c r="G187" s="71">
        <f aca="true" t="shared" si="17" ref="G187:I188">G188</f>
        <v>0</v>
      </c>
      <c r="H187" s="71">
        <f t="shared" si="17"/>
        <v>0</v>
      </c>
      <c r="I187" s="71">
        <f t="shared" si="17"/>
        <v>0</v>
      </c>
    </row>
    <row r="188" spans="1:9" ht="21" customHeight="1">
      <c r="A188" s="88" t="s">
        <v>273</v>
      </c>
      <c r="B188" s="89" t="s">
        <v>47</v>
      </c>
      <c r="C188" s="81" t="s">
        <v>83</v>
      </c>
      <c r="D188" s="81" t="s">
        <v>69</v>
      </c>
      <c r="E188" s="81" t="s">
        <v>320</v>
      </c>
      <c r="F188" s="81"/>
      <c r="G188" s="71">
        <f t="shared" si="17"/>
        <v>0</v>
      </c>
      <c r="H188" s="71">
        <f t="shared" si="17"/>
        <v>0</v>
      </c>
      <c r="I188" s="71">
        <f t="shared" si="17"/>
        <v>0</v>
      </c>
    </row>
    <row r="189" spans="1:9" ht="21" customHeight="1">
      <c r="A189" s="88" t="s">
        <v>110</v>
      </c>
      <c r="B189" s="89" t="s">
        <v>47</v>
      </c>
      <c r="C189" s="81" t="s">
        <v>83</v>
      </c>
      <c r="D189" s="81" t="s">
        <v>69</v>
      </c>
      <c r="E189" s="81" t="s">
        <v>320</v>
      </c>
      <c r="F189" s="81" t="s">
        <v>64</v>
      </c>
      <c r="G189" s="58">
        <v>0</v>
      </c>
      <c r="H189" s="71">
        <v>0</v>
      </c>
      <c r="I189" s="71">
        <v>0</v>
      </c>
    </row>
    <row r="190" spans="1:9" ht="21" customHeight="1">
      <c r="A190" s="92" t="s">
        <v>155</v>
      </c>
      <c r="B190" s="93" t="s">
        <v>47</v>
      </c>
      <c r="C190" s="94" t="s">
        <v>83</v>
      </c>
      <c r="D190" s="94" t="s">
        <v>69</v>
      </c>
      <c r="E190" s="94" t="s">
        <v>136</v>
      </c>
      <c r="F190" s="81"/>
      <c r="G190" s="69">
        <f aca="true" t="shared" si="18" ref="G190:I193">G191</f>
        <v>9526.2</v>
      </c>
      <c r="H190" s="69">
        <f t="shared" si="18"/>
        <v>9526.2</v>
      </c>
      <c r="I190" s="69">
        <f t="shared" si="18"/>
        <v>0</v>
      </c>
    </row>
    <row r="191" spans="1:9" ht="21" customHeight="1">
      <c r="A191" s="88" t="s">
        <v>139</v>
      </c>
      <c r="B191" s="89" t="s">
        <v>47</v>
      </c>
      <c r="C191" s="81" t="s">
        <v>83</v>
      </c>
      <c r="D191" s="81" t="s">
        <v>69</v>
      </c>
      <c r="E191" s="81" t="s">
        <v>135</v>
      </c>
      <c r="F191" s="81"/>
      <c r="G191" s="71">
        <f t="shared" si="18"/>
        <v>9526.2</v>
      </c>
      <c r="H191" s="71">
        <f t="shared" si="18"/>
        <v>9526.2</v>
      </c>
      <c r="I191" s="71">
        <f t="shared" si="18"/>
        <v>0</v>
      </c>
    </row>
    <row r="192" spans="1:9" ht="21" customHeight="1">
      <c r="A192" s="88" t="s">
        <v>140</v>
      </c>
      <c r="B192" s="89" t="s">
        <v>47</v>
      </c>
      <c r="C192" s="81" t="s">
        <v>83</v>
      </c>
      <c r="D192" s="81" t="s">
        <v>69</v>
      </c>
      <c r="E192" s="81" t="s">
        <v>137</v>
      </c>
      <c r="F192" s="81"/>
      <c r="G192" s="71">
        <f t="shared" si="18"/>
        <v>9526.2</v>
      </c>
      <c r="H192" s="71">
        <f t="shared" si="18"/>
        <v>9526.2</v>
      </c>
      <c r="I192" s="71">
        <f t="shared" si="18"/>
        <v>0</v>
      </c>
    </row>
    <row r="193" spans="1:9" ht="21" customHeight="1">
      <c r="A193" s="88" t="s">
        <v>246</v>
      </c>
      <c r="B193" s="89" t="s">
        <v>47</v>
      </c>
      <c r="C193" s="81" t="s">
        <v>83</v>
      </c>
      <c r="D193" s="81" t="s">
        <v>69</v>
      </c>
      <c r="E193" s="81" t="s">
        <v>245</v>
      </c>
      <c r="F193" s="81"/>
      <c r="G193" s="71">
        <f t="shared" si="18"/>
        <v>9526.2</v>
      </c>
      <c r="H193" s="71">
        <f t="shared" si="18"/>
        <v>9526.2</v>
      </c>
      <c r="I193" s="71">
        <f t="shared" si="18"/>
        <v>0</v>
      </c>
    </row>
    <row r="194" spans="1:9" ht="21" customHeight="1">
      <c r="A194" s="88" t="s">
        <v>110</v>
      </c>
      <c r="B194" s="89" t="s">
        <v>47</v>
      </c>
      <c r="C194" s="81" t="s">
        <v>83</v>
      </c>
      <c r="D194" s="81" t="s">
        <v>69</v>
      </c>
      <c r="E194" s="81" t="s">
        <v>245</v>
      </c>
      <c r="F194" s="81" t="s">
        <v>64</v>
      </c>
      <c r="G194" s="71">
        <v>9526.2</v>
      </c>
      <c r="H194" s="71">
        <v>9526.2</v>
      </c>
      <c r="I194" s="71">
        <v>0</v>
      </c>
    </row>
    <row r="195" spans="1:9" ht="27.75" customHeight="1">
      <c r="A195" s="110" t="s">
        <v>326</v>
      </c>
      <c r="B195" s="93" t="s">
        <v>47</v>
      </c>
      <c r="C195" s="94" t="s">
        <v>83</v>
      </c>
      <c r="D195" s="94" t="s">
        <v>69</v>
      </c>
      <c r="E195" s="94" t="s">
        <v>191</v>
      </c>
      <c r="F195" s="94"/>
      <c r="G195" s="69">
        <f aca="true" t="shared" si="19" ref="G195:I197">G196</f>
        <v>3029.2132899999997</v>
      </c>
      <c r="H195" s="69">
        <f t="shared" si="19"/>
        <v>2415</v>
      </c>
      <c r="I195" s="69">
        <f t="shared" si="19"/>
        <v>2439</v>
      </c>
    </row>
    <row r="196" spans="1:9" ht="21" customHeight="1">
      <c r="A196" s="95" t="s">
        <v>289</v>
      </c>
      <c r="B196" s="89" t="s">
        <v>47</v>
      </c>
      <c r="C196" s="81" t="s">
        <v>83</v>
      </c>
      <c r="D196" s="81" t="s">
        <v>69</v>
      </c>
      <c r="E196" s="81" t="s">
        <v>192</v>
      </c>
      <c r="F196" s="81"/>
      <c r="G196" s="71">
        <f t="shared" si="19"/>
        <v>3029.2132899999997</v>
      </c>
      <c r="H196" s="71">
        <f t="shared" si="19"/>
        <v>2415</v>
      </c>
      <c r="I196" s="71">
        <f t="shared" si="19"/>
        <v>2439</v>
      </c>
    </row>
    <row r="197" spans="1:9" ht="33.75" customHeight="1">
      <c r="A197" s="88" t="s">
        <v>349</v>
      </c>
      <c r="B197" s="89" t="s">
        <v>47</v>
      </c>
      <c r="C197" s="81" t="s">
        <v>83</v>
      </c>
      <c r="D197" s="81" t="s">
        <v>69</v>
      </c>
      <c r="E197" s="81" t="s">
        <v>300</v>
      </c>
      <c r="F197" s="81"/>
      <c r="G197" s="71">
        <f t="shared" si="19"/>
        <v>3029.2132899999997</v>
      </c>
      <c r="H197" s="71">
        <f t="shared" si="19"/>
        <v>2415</v>
      </c>
      <c r="I197" s="71">
        <f t="shared" si="19"/>
        <v>2439</v>
      </c>
    </row>
    <row r="198" spans="1:9" ht="36" customHeight="1">
      <c r="A198" s="112" t="s">
        <v>350</v>
      </c>
      <c r="B198" s="89" t="s">
        <v>47</v>
      </c>
      <c r="C198" s="81" t="s">
        <v>83</v>
      </c>
      <c r="D198" s="81" t="s">
        <v>69</v>
      </c>
      <c r="E198" s="81" t="s">
        <v>301</v>
      </c>
      <c r="F198" s="81"/>
      <c r="G198" s="71">
        <f>G200+G201+G199</f>
        <v>3029.2132899999997</v>
      </c>
      <c r="H198" s="71">
        <f>H200+H201+H199</f>
        <v>2415</v>
      </c>
      <c r="I198" s="71">
        <f>I200+I201+I199</f>
        <v>2439</v>
      </c>
    </row>
    <row r="199" spans="1:9" ht="19.5" customHeight="1">
      <c r="A199" s="113" t="s">
        <v>126</v>
      </c>
      <c r="B199" s="89" t="s">
        <v>47</v>
      </c>
      <c r="C199" s="81" t="s">
        <v>83</v>
      </c>
      <c r="D199" s="81" t="s">
        <v>69</v>
      </c>
      <c r="E199" s="81" t="s">
        <v>301</v>
      </c>
      <c r="F199" s="81" t="s">
        <v>299</v>
      </c>
      <c r="G199" s="71">
        <v>1716.06523</v>
      </c>
      <c r="H199" s="71">
        <v>1716.678</v>
      </c>
      <c r="I199" s="71">
        <v>1716.678</v>
      </c>
    </row>
    <row r="200" spans="1:9" ht="21" customHeight="1">
      <c r="A200" s="95" t="s">
        <v>124</v>
      </c>
      <c r="B200" s="89" t="s">
        <v>47</v>
      </c>
      <c r="C200" s="81" t="s">
        <v>83</v>
      </c>
      <c r="D200" s="81" t="s">
        <v>69</v>
      </c>
      <c r="E200" s="81" t="s">
        <v>301</v>
      </c>
      <c r="F200" s="81" t="s">
        <v>64</v>
      </c>
      <c r="G200" s="58">
        <f>1331.76866+47.7994-100</f>
        <v>1279.56806</v>
      </c>
      <c r="H200" s="71">
        <v>665.393</v>
      </c>
      <c r="I200" s="71">
        <v>690.043</v>
      </c>
    </row>
    <row r="201" spans="1:9" ht="21" customHeight="1">
      <c r="A201" s="95" t="s">
        <v>296</v>
      </c>
      <c r="B201" s="89" t="s">
        <v>47</v>
      </c>
      <c r="C201" s="81" t="s">
        <v>83</v>
      </c>
      <c r="D201" s="81" t="s">
        <v>69</v>
      </c>
      <c r="E201" s="81" t="s">
        <v>301</v>
      </c>
      <c r="F201" s="81" t="s">
        <v>298</v>
      </c>
      <c r="G201" s="71">
        <v>33.58</v>
      </c>
      <c r="H201" s="71">
        <v>32.929</v>
      </c>
      <c r="I201" s="71">
        <v>32.279</v>
      </c>
    </row>
    <row r="202" spans="1:9" s="66" customFormat="1" ht="24.75" customHeight="1">
      <c r="A202" s="110" t="s">
        <v>248</v>
      </c>
      <c r="B202" s="93" t="s">
        <v>47</v>
      </c>
      <c r="C202" s="94" t="s">
        <v>83</v>
      </c>
      <c r="D202" s="94" t="s">
        <v>69</v>
      </c>
      <c r="E202" s="94" t="s">
        <v>253</v>
      </c>
      <c r="F202" s="81"/>
      <c r="G202" s="69">
        <f aca="true" t="shared" si="20" ref="G202:I205">G203</f>
        <v>0</v>
      </c>
      <c r="H202" s="69">
        <f t="shared" si="20"/>
        <v>0</v>
      </c>
      <c r="I202" s="69">
        <f t="shared" si="20"/>
        <v>0</v>
      </c>
    </row>
    <row r="203" spans="1:9" s="66" customFormat="1" ht="23.25" customHeight="1">
      <c r="A203" s="95" t="s">
        <v>249</v>
      </c>
      <c r="B203" s="89" t="s">
        <v>47</v>
      </c>
      <c r="C203" s="81" t="s">
        <v>83</v>
      </c>
      <c r="D203" s="81" t="s">
        <v>69</v>
      </c>
      <c r="E203" s="81" t="s">
        <v>254</v>
      </c>
      <c r="F203" s="81"/>
      <c r="G203" s="71">
        <f t="shared" si="20"/>
        <v>0</v>
      </c>
      <c r="H203" s="71">
        <f t="shared" si="20"/>
        <v>0</v>
      </c>
      <c r="I203" s="71">
        <f t="shared" si="20"/>
        <v>0</v>
      </c>
    </row>
    <row r="204" spans="1:9" s="66" customFormat="1" ht="16.5" customHeight="1">
      <c r="A204" s="95" t="s">
        <v>250</v>
      </c>
      <c r="B204" s="89" t="s">
        <v>47</v>
      </c>
      <c r="C204" s="81" t="s">
        <v>83</v>
      </c>
      <c r="D204" s="81" t="s">
        <v>69</v>
      </c>
      <c r="E204" s="81" t="s">
        <v>255</v>
      </c>
      <c r="F204" s="81"/>
      <c r="G204" s="71">
        <f t="shared" si="20"/>
        <v>0</v>
      </c>
      <c r="H204" s="71">
        <f t="shared" si="20"/>
        <v>0</v>
      </c>
      <c r="I204" s="71">
        <f t="shared" si="20"/>
        <v>0</v>
      </c>
    </row>
    <row r="205" spans="1:9" s="66" customFormat="1" ht="16.5" customHeight="1">
      <c r="A205" s="95" t="s">
        <v>251</v>
      </c>
      <c r="B205" s="89" t="s">
        <v>47</v>
      </c>
      <c r="C205" s="81" t="s">
        <v>83</v>
      </c>
      <c r="D205" s="81" t="s">
        <v>69</v>
      </c>
      <c r="E205" s="81" t="s">
        <v>256</v>
      </c>
      <c r="F205" s="81"/>
      <c r="G205" s="71">
        <f t="shared" si="20"/>
        <v>0</v>
      </c>
      <c r="H205" s="71">
        <f t="shared" si="20"/>
        <v>0</v>
      </c>
      <c r="I205" s="71">
        <f t="shared" si="20"/>
        <v>0</v>
      </c>
    </row>
    <row r="206" spans="1:9" s="66" customFormat="1" ht="16.5" customHeight="1">
      <c r="A206" s="95" t="s">
        <v>252</v>
      </c>
      <c r="B206" s="89" t="s">
        <v>47</v>
      </c>
      <c r="C206" s="81" t="s">
        <v>83</v>
      </c>
      <c r="D206" s="81" t="s">
        <v>69</v>
      </c>
      <c r="E206" s="81" t="s">
        <v>256</v>
      </c>
      <c r="F206" s="81" t="s">
        <v>64</v>
      </c>
      <c r="G206" s="71">
        <v>0</v>
      </c>
      <c r="H206" s="71">
        <v>0</v>
      </c>
      <c r="I206" s="71">
        <v>0</v>
      </c>
    </row>
    <row r="207" spans="1:9" s="66" customFormat="1" ht="21">
      <c r="A207" s="92" t="s">
        <v>186</v>
      </c>
      <c r="B207" s="93" t="s">
        <v>47</v>
      </c>
      <c r="C207" s="94" t="s">
        <v>83</v>
      </c>
      <c r="D207" s="94" t="s">
        <v>69</v>
      </c>
      <c r="E207" s="94" t="s">
        <v>206</v>
      </c>
      <c r="F207" s="94"/>
      <c r="G207" s="69">
        <f aca="true" t="shared" si="21" ref="G207:I210">G208</f>
        <v>0</v>
      </c>
      <c r="H207" s="69">
        <f t="shared" si="21"/>
        <v>0</v>
      </c>
      <c r="I207" s="69">
        <f t="shared" si="21"/>
        <v>0</v>
      </c>
    </row>
    <row r="208" spans="1:9" s="66" customFormat="1" ht="22.5" customHeight="1">
      <c r="A208" s="112" t="s">
        <v>275</v>
      </c>
      <c r="B208" s="89" t="s">
        <v>47</v>
      </c>
      <c r="C208" s="81" t="s">
        <v>83</v>
      </c>
      <c r="D208" s="81" t="s">
        <v>69</v>
      </c>
      <c r="E208" s="81" t="s">
        <v>208</v>
      </c>
      <c r="F208" s="81"/>
      <c r="G208" s="71">
        <f t="shared" si="21"/>
        <v>0</v>
      </c>
      <c r="H208" s="71">
        <f t="shared" si="21"/>
        <v>0</v>
      </c>
      <c r="I208" s="71">
        <f t="shared" si="21"/>
        <v>0</v>
      </c>
    </row>
    <row r="209" spans="1:9" s="66" customFormat="1" ht="22.5" customHeight="1">
      <c r="A209" s="118" t="s">
        <v>274</v>
      </c>
      <c r="B209" s="81" t="s">
        <v>47</v>
      </c>
      <c r="C209" s="81" t="s">
        <v>83</v>
      </c>
      <c r="D209" s="81" t="s">
        <v>69</v>
      </c>
      <c r="E209" s="81" t="s">
        <v>277</v>
      </c>
      <c r="F209" s="89"/>
      <c r="G209" s="71">
        <f t="shared" si="21"/>
        <v>0</v>
      </c>
      <c r="H209" s="71">
        <f t="shared" si="21"/>
        <v>0</v>
      </c>
      <c r="I209" s="71">
        <f t="shared" si="21"/>
        <v>0</v>
      </c>
    </row>
    <row r="210" spans="1:9" s="66" customFormat="1" ht="16.5" customHeight="1">
      <c r="A210" s="88" t="s">
        <v>276</v>
      </c>
      <c r="B210" s="89" t="s">
        <v>47</v>
      </c>
      <c r="C210" s="81" t="s">
        <v>83</v>
      </c>
      <c r="D210" s="81" t="s">
        <v>69</v>
      </c>
      <c r="E210" s="81" t="s">
        <v>278</v>
      </c>
      <c r="F210" s="81"/>
      <c r="G210" s="71">
        <f t="shared" si="21"/>
        <v>0</v>
      </c>
      <c r="H210" s="71">
        <f t="shared" si="21"/>
        <v>0</v>
      </c>
      <c r="I210" s="71">
        <f t="shared" si="21"/>
        <v>0</v>
      </c>
    </row>
    <row r="211" spans="1:9" s="66" customFormat="1" ht="16.5" customHeight="1">
      <c r="A211" s="88" t="s">
        <v>110</v>
      </c>
      <c r="B211" s="89" t="s">
        <v>47</v>
      </c>
      <c r="C211" s="81" t="s">
        <v>83</v>
      </c>
      <c r="D211" s="81" t="s">
        <v>69</v>
      </c>
      <c r="E211" s="81" t="s">
        <v>278</v>
      </c>
      <c r="F211" s="81" t="s">
        <v>64</v>
      </c>
      <c r="G211" s="71">
        <v>0</v>
      </c>
      <c r="H211" s="71">
        <v>0</v>
      </c>
      <c r="I211" s="71">
        <v>0</v>
      </c>
    </row>
    <row r="212" spans="1:9" s="66" customFormat="1" ht="21" customHeight="1">
      <c r="A212" s="92" t="s">
        <v>27</v>
      </c>
      <c r="B212" s="93" t="s">
        <v>47</v>
      </c>
      <c r="C212" s="94" t="s">
        <v>83</v>
      </c>
      <c r="D212" s="94" t="s">
        <v>69</v>
      </c>
      <c r="E212" s="94" t="s">
        <v>62</v>
      </c>
      <c r="F212" s="94"/>
      <c r="G212" s="69">
        <f>G213+G220+G218</f>
        <v>31233.468200000003</v>
      </c>
      <c r="H212" s="69">
        <f>H213</f>
        <v>0</v>
      </c>
      <c r="I212" s="69">
        <f>I213</f>
        <v>0</v>
      </c>
    </row>
    <row r="213" spans="1:9" s="66" customFormat="1" ht="17.25" customHeight="1">
      <c r="A213" s="88" t="s">
        <v>28</v>
      </c>
      <c r="B213" s="89" t="s">
        <v>47</v>
      </c>
      <c r="C213" s="81" t="s">
        <v>83</v>
      </c>
      <c r="D213" s="81" t="s">
        <v>69</v>
      </c>
      <c r="E213" s="81" t="s">
        <v>99</v>
      </c>
      <c r="F213" s="81"/>
      <c r="G213" s="71">
        <f>G214</f>
        <v>82.7</v>
      </c>
      <c r="H213" s="71">
        <f>H214</f>
        <v>0</v>
      </c>
      <c r="I213" s="71">
        <f>I214</f>
        <v>0</v>
      </c>
    </row>
    <row r="214" spans="1:9" s="66" customFormat="1" ht="17.25" customHeight="1">
      <c r="A214" s="88" t="s">
        <v>28</v>
      </c>
      <c r="B214" s="89" t="s">
        <v>47</v>
      </c>
      <c r="C214" s="81" t="s">
        <v>83</v>
      </c>
      <c r="D214" s="81" t="s">
        <v>69</v>
      </c>
      <c r="E214" s="81" t="s">
        <v>65</v>
      </c>
      <c r="F214" s="81"/>
      <c r="G214" s="71">
        <f>G215</f>
        <v>82.7</v>
      </c>
      <c r="H214" s="71">
        <f>H216</f>
        <v>0</v>
      </c>
      <c r="I214" s="71">
        <f>I216</f>
        <v>0</v>
      </c>
    </row>
    <row r="215" spans="1:9" s="66" customFormat="1" ht="22.5" customHeight="1">
      <c r="A215" s="88" t="s">
        <v>219</v>
      </c>
      <c r="B215" s="89" t="s">
        <v>47</v>
      </c>
      <c r="C215" s="81" t="s">
        <v>83</v>
      </c>
      <c r="D215" s="81" t="s">
        <v>69</v>
      </c>
      <c r="E215" s="81" t="s">
        <v>220</v>
      </c>
      <c r="F215" s="81"/>
      <c r="G215" s="71">
        <v>82.7</v>
      </c>
      <c r="H215" s="71">
        <v>0</v>
      </c>
      <c r="I215" s="71">
        <v>0</v>
      </c>
    </row>
    <row r="216" spans="1:9" s="66" customFormat="1" ht="17.25" customHeight="1">
      <c r="A216" s="88" t="s">
        <v>110</v>
      </c>
      <c r="B216" s="89" t="s">
        <v>47</v>
      </c>
      <c r="C216" s="81" t="s">
        <v>83</v>
      </c>
      <c r="D216" s="81" t="s">
        <v>69</v>
      </c>
      <c r="E216" s="81" t="s">
        <v>220</v>
      </c>
      <c r="F216" s="81" t="s">
        <v>64</v>
      </c>
      <c r="G216" s="71">
        <v>0</v>
      </c>
      <c r="H216" s="71">
        <v>0</v>
      </c>
      <c r="I216" s="71">
        <v>0</v>
      </c>
    </row>
    <row r="217" spans="1:9" s="66" customFormat="1" ht="22.5">
      <c r="A217" s="145" t="s">
        <v>424</v>
      </c>
      <c r="B217" s="89" t="s">
        <v>47</v>
      </c>
      <c r="C217" s="81" t="s">
        <v>83</v>
      </c>
      <c r="D217" s="81" t="s">
        <v>69</v>
      </c>
      <c r="E217" s="81" t="s">
        <v>425</v>
      </c>
      <c r="F217" s="81"/>
      <c r="G217" s="71">
        <f>G218</f>
        <v>31071.49</v>
      </c>
      <c r="H217" s="71">
        <f>H218</f>
        <v>0</v>
      </c>
      <c r="I217" s="71">
        <f>I218</f>
        <v>0</v>
      </c>
    </row>
    <row r="218" spans="1:9" s="66" customFormat="1" ht="17.25" customHeight="1">
      <c r="A218" s="129" t="s">
        <v>110</v>
      </c>
      <c r="B218" s="130" t="s">
        <v>47</v>
      </c>
      <c r="C218" s="131" t="s">
        <v>83</v>
      </c>
      <c r="D218" s="131" t="s">
        <v>69</v>
      </c>
      <c r="E218" s="131" t="s">
        <v>425</v>
      </c>
      <c r="F218" s="131" t="s">
        <v>64</v>
      </c>
      <c r="G218" s="58">
        <v>31071.49</v>
      </c>
      <c r="H218" s="71">
        <v>0</v>
      </c>
      <c r="I218" s="71">
        <v>0</v>
      </c>
    </row>
    <row r="219" spans="1:9" s="66" customFormat="1" ht="17.25" customHeight="1">
      <c r="A219" s="114" t="s">
        <v>363</v>
      </c>
      <c r="B219" s="89" t="s">
        <v>47</v>
      </c>
      <c r="C219" s="81" t="s">
        <v>83</v>
      </c>
      <c r="D219" s="81" t="s">
        <v>69</v>
      </c>
      <c r="E219" s="81" t="s">
        <v>364</v>
      </c>
      <c r="F219" s="81"/>
      <c r="G219" s="71">
        <f>G220</f>
        <v>79.2782</v>
      </c>
      <c r="H219" s="71">
        <f>H220</f>
        <v>0</v>
      </c>
      <c r="I219" s="71">
        <f>I220</f>
        <v>0</v>
      </c>
    </row>
    <row r="220" spans="1:9" s="66" customFormat="1" ht="24" customHeight="1">
      <c r="A220" s="114" t="s">
        <v>365</v>
      </c>
      <c r="B220" s="89" t="s">
        <v>47</v>
      </c>
      <c r="C220" s="81" t="s">
        <v>83</v>
      </c>
      <c r="D220" s="81" t="s">
        <v>69</v>
      </c>
      <c r="E220" s="81" t="s">
        <v>364</v>
      </c>
      <c r="F220" s="81" t="s">
        <v>366</v>
      </c>
      <c r="G220" s="71">
        <v>79.2782</v>
      </c>
      <c r="H220" s="71">
        <v>0</v>
      </c>
      <c r="I220" s="71">
        <v>0</v>
      </c>
    </row>
    <row r="221" spans="1:9" s="66" customFormat="1" ht="18" customHeight="1">
      <c r="A221" s="100" t="s">
        <v>9</v>
      </c>
      <c r="B221" s="93" t="s">
        <v>47</v>
      </c>
      <c r="C221" s="94" t="s">
        <v>83</v>
      </c>
      <c r="D221" s="94" t="s">
        <v>73</v>
      </c>
      <c r="E221" s="94"/>
      <c r="F221" s="94"/>
      <c r="G221" s="69">
        <f>G222+G227+G260+G244+G265</f>
        <v>148364.27649</v>
      </c>
      <c r="H221" s="70">
        <f>H222+H227+H260+H244</f>
        <v>184779.7235</v>
      </c>
      <c r="I221" s="70">
        <f>I222+I227+I260+I244</f>
        <v>0</v>
      </c>
    </row>
    <row r="222" spans="1:9" s="66" customFormat="1" ht="24.75" customHeight="1">
      <c r="A222" s="92" t="s">
        <v>178</v>
      </c>
      <c r="B222" s="93" t="s">
        <v>47</v>
      </c>
      <c r="C222" s="94" t="s">
        <v>83</v>
      </c>
      <c r="D222" s="94" t="s">
        <v>73</v>
      </c>
      <c r="E222" s="94" t="s">
        <v>196</v>
      </c>
      <c r="F222" s="94"/>
      <c r="G222" s="69">
        <f aca="true" t="shared" si="22" ref="G222:I225">G223</f>
        <v>185.238</v>
      </c>
      <c r="H222" s="69">
        <f t="shared" si="22"/>
        <v>0</v>
      </c>
      <c r="I222" s="69">
        <f t="shared" si="22"/>
        <v>0</v>
      </c>
    </row>
    <row r="223" spans="1:9" s="66" customFormat="1" ht="18" customHeight="1">
      <c r="A223" s="88" t="s">
        <v>167</v>
      </c>
      <c r="B223" s="89" t="s">
        <v>47</v>
      </c>
      <c r="C223" s="81" t="s">
        <v>83</v>
      </c>
      <c r="D223" s="81" t="s">
        <v>73</v>
      </c>
      <c r="E223" s="81" t="s">
        <v>323</v>
      </c>
      <c r="F223" s="81"/>
      <c r="G223" s="71">
        <f t="shared" si="22"/>
        <v>185.238</v>
      </c>
      <c r="H223" s="71">
        <f t="shared" si="22"/>
        <v>0</v>
      </c>
      <c r="I223" s="71">
        <f t="shared" si="22"/>
        <v>0</v>
      </c>
    </row>
    <row r="224" spans="1:9" s="66" customFormat="1" ht="15" customHeight="1">
      <c r="A224" s="88" t="s">
        <v>168</v>
      </c>
      <c r="B224" s="89" t="s">
        <v>47</v>
      </c>
      <c r="C224" s="81" t="s">
        <v>83</v>
      </c>
      <c r="D224" s="81" t="s">
        <v>73</v>
      </c>
      <c r="E224" s="81" t="s">
        <v>324</v>
      </c>
      <c r="F224" s="81"/>
      <c r="G224" s="71">
        <f t="shared" si="22"/>
        <v>185.238</v>
      </c>
      <c r="H224" s="71">
        <f t="shared" si="22"/>
        <v>0</v>
      </c>
      <c r="I224" s="71">
        <f t="shared" si="22"/>
        <v>0</v>
      </c>
    </row>
    <row r="225" spans="1:9" s="66" customFormat="1" ht="15" customHeight="1">
      <c r="A225" s="88" t="s">
        <v>164</v>
      </c>
      <c r="B225" s="89" t="s">
        <v>47</v>
      </c>
      <c r="C225" s="81" t="s">
        <v>83</v>
      </c>
      <c r="D225" s="81" t="s">
        <v>73</v>
      </c>
      <c r="E225" s="81" t="s">
        <v>325</v>
      </c>
      <c r="F225" s="81"/>
      <c r="G225" s="71">
        <f t="shared" si="22"/>
        <v>185.238</v>
      </c>
      <c r="H225" s="71">
        <f t="shared" si="22"/>
        <v>0</v>
      </c>
      <c r="I225" s="71">
        <f t="shared" si="22"/>
        <v>0</v>
      </c>
    </row>
    <row r="226" spans="1:9" s="66" customFormat="1" ht="16.5" customHeight="1">
      <c r="A226" s="88" t="s">
        <v>110</v>
      </c>
      <c r="B226" s="89" t="s">
        <v>47</v>
      </c>
      <c r="C226" s="81" t="s">
        <v>83</v>
      </c>
      <c r="D226" s="81" t="s">
        <v>73</v>
      </c>
      <c r="E226" s="81" t="s">
        <v>325</v>
      </c>
      <c r="F226" s="81" t="s">
        <v>64</v>
      </c>
      <c r="G226" s="71">
        <v>185.238</v>
      </c>
      <c r="H226" s="71">
        <v>0</v>
      </c>
      <c r="I226" s="71">
        <v>0</v>
      </c>
    </row>
    <row r="227" spans="1:9" s="66" customFormat="1" ht="26.25" customHeight="1">
      <c r="A227" s="92" t="s">
        <v>155</v>
      </c>
      <c r="B227" s="93" t="s">
        <v>47</v>
      </c>
      <c r="C227" s="94" t="s">
        <v>83</v>
      </c>
      <c r="D227" s="94" t="s">
        <v>73</v>
      </c>
      <c r="E227" s="94" t="s">
        <v>136</v>
      </c>
      <c r="F227" s="94"/>
      <c r="G227" s="69">
        <f aca="true" t="shared" si="23" ref="G227:I228">G228</f>
        <v>8252.27079</v>
      </c>
      <c r="H227" s="69">
        <f t="shared" si="23"/>
        <v>100</v>
      </c>
      <c r="I227" s="69">
        <f t="shared" si="23"/>
        <v>0</v>
      </c>
    </row>
    <row r="228" spans="1:9" s="66" customFormat="1" ht="15" customHeight="1">
      <c r="A228" s="88" t="s">
        <v>139</v>
      </c>
      <c r="B228" s="89" t="s">
        <v>47</v>
      </c>
      <c r="C228" s="81" t="s">
        <v>83</v>
      </c>
      <c r="D228" s="81" t="s">
        <v>73</v>
      </c>
      <c r="E228" s="81" t="s">
        <v>135</v>
      </c>
      <c r="F228" s="81"/>
      <c r="G228" s="71">
        <f t="shared" si="23"/>
        <v>8252.27079</v>
      </c>
      <c r="H228" s="71">
        <f t="shared" si="23"/>
        <v>100</v>
      </c>
      <c r="I228" s="71">
        <f t="shared" si="23"/>
        <v>0</v>
      </c>
    </row>
    <row r="229" spans="1:9" s="66" customFormat="1" ht="15" customHeight="1">
      <c r="A229" s="88" t="s">
        <v>140</v>
      </c>
      <c r="B229" s="89" t="s">
        <v>47</v>
      </c>
      <c r="C229" s="81" t="s">
        <v>83</v>
      </c>
      <c r="D229" s="81" t="s">
        <v>73</v>
      </c>
      <c r="E229" s="81" t="s">
        <v>137</v>
      </c>
      <c r="F229" s="81"/>
      <c r="G229" s="71">
        <f>G230+G234+G237+G239+G241+G243+G232</f>
        <v>8252.27079</v>
      </c>
      <c r="H229" s="71">
        <f>H230</f>
        <v>100</v>
      </c>
      <c r="I229" s="71">
        <f>I230</f>
        <v>0</v>
      </c>
    </row>
    <row r="230" spans="1:9" s="66" customFormat="1" ht="14.25" customHeight="1">
      <c r="A230" s="88" t="s">
        <v>134</v>
      </c>
      <c r="B230" s="89" t="s">
        <v>47</v>
      </c>
      <c r="C230" s="81" t="s">
        <v>83</v>
      </c>
      <c r="D230" s="81" t="s">
        <v>73</v>
      </c>
      <c r="E230" s="81" t="s">
        <v>138</v>
      </c>
      <c r="F230" s="81"/>
      <c r="G230" s="71">
        <f>G231</f>
        <v>5823.20653</v>
      </c>
      <c r="H230" s="71">
        <f>H231</f>
        <v>100</v>
      </c>
      <c r="I230" s="71">
        <f>I231</f>
        <v>0</v>
      </c>
    </row>
    <row r="231" spans="1:9" s="66" customFormat="1" ht="16.5" customHeight="1">
      <c r="A231" s="88" t="s">
        <v>110</v>
      </c>
      <c r="B231" s="89" t="s">
        <v>47</v>
      </c>
      <c r="C231" s="81" t="s">
        <v>83</v>
      </c>
      <c r="D231" s="81" t="s">
        <v>73</v>
      </c>
      <c r="E231" s="81" t="s">
        <v>138</v>
      </c>
      <c r="F231" s="81" t="s">
        <v>64</v>
      </c>
      <c r="G231" s="58">
        <f>5673.20653+150</f>
        <v>5823.20653</v>
      </c>
      <c r="H231" s="58">
        <v>100</v>
      </c>
      <c r="I231" s="71">
        <v>0</v>
      </c>
    </row>
    <row r="232" spans="1:9" s="66" customFormat="1" ht="16.5" customHeight="1">
      <c r="A232" s="88" t="s">
        <v>402</v>
      </c>
      <c r="B232" s="89" t="s">
        <v>47</v>
      </c>
      <c r="C232" s="81" t="s">
        <v>83</v>
      </c>
      <c r="D232" s="81" t="s">
        <v>73</v>
      </c>
      <c r="E232" s="81" t="s">
        <v>401</v>
      </c>
      <c r="F232" s="81"/>
      <c r="G232" s="71">
        <f>G233</f>
        <v>255.20498</v>
      </c>
      <c r="H232" s="71">
        <v>0</v>
      </c>
      <c r="I232" s="71">
        <v>0</v>
      </c>
    </row>
    <row r="233" spans="1:9" s="66" customFormat="1" ht="16.5" customHeight="1">
      <c r="A233" s="88" t="s">
        <v>110</v>
      </c>
      <c r="B233" s="89" t="s">
        <v>47</v>
      </c>
      <c r="C233" s="81" t="s">
        <v>83</v>
      </c>
      <c r="D233" s="81" t="s">
        <v>73</v>
      </c>
      <c r="E233" s="81" t="s">
        <v>401</v>
      </c>
      <c r="F233" s="81" t="s">
        <v>64</v>
      </c>
      <c r="G233" s="71">
        <v>255.20498</v>
      </c>
      <c r="H233" s="71">
        <v>0</v>
      </c>
      <c r="I233" s="71">
        <v>0</v>
      </c>
    </row>
    <row r="234" spans="1:9" s="66" customFormat="1" ht="16.5" customHeight="1">
      <c r="A234" s="88" t="s">
        <v>188</v>
      </c>
      <c r="B234" s="89" t="s">
        <v>47</v>
      </c>
      <c r="C234" s="81" t="s">
        <v>83</v>
      </c>
      <c r="D234" s="81" t="s">
        <v>73</v>
      </c>
      <c r="E234" s="81" t="s">
        <v>187</v>
      </c>
      <c r="F234" s="81"/>
      <c r="G234" s="71">
        <v>100</v>
      </c>
      <c r="H234" s="71">
        <v>0</v>
      </c>
      <c r="I234" s="71">
        <v>0</v>
      </c>
    </row>
    <row r="235" spans="1:9" s="66" customFormat="1" ht="18" customHeight="1">
      <c r="A235" s="88" t="s">
        <v>110</v>
      </c>
      <c r="B235" s="89" t="s">
        <v>47</v>
      </c>
      <c r="C235" s="81" t="s">
        <v>83</v>
      </c>
      <c r="D235" s="81" t="s">
        <v>73</v>
      </c>
      <c r="E235" s="81" t="s">
        <v>187</v>
      </c>
      <c r="F235" s="81" t="s">
        <v>64</v>
      </c>
      <c r="G235" s="71">
        <v>100</v>
      </c>
      <c r="H235" s="71">
        <v>0</v>
      </c>
      <c r="I235" s="71">
        <v>0</v>
      </c>
    </row>
    <row r="236" spans="1:9" s="66" customFormat="1" ht="18" customHeight="1">
      <c r="A236" s="95" t="s">
        <v>223</v>
      </c>
      <c r="B236" s="89" t="s">
        <v>47</v>
      </c>
      <c r="C236" s="81" t="s">
        <v>83</v>
      </c>
      <c r="D236" s="81" t="s">
        <v>73</v>
      </c>
      <c r="E236" s="81" t="s">
        <v>279</v>
      </c>
      <c r="F236" s="81"/>
      <c r="G236" s="71">
        <f>G237</f>
        <v>1894.738</v>
      </c>
      <c r="H236" s="71">
        <v>0</v>
      </c>
      <c r="I236" s="71">
        <v>0</v>
      </c>
    </row>
    <row r="237" spans="1:9" s="66" customFormat="1" ht="18" customHeight="1">
      <c r="A237" s="88" t="s">
        <v>110</v>
      </c>
      <c r="B237" s="89" t="s">
        <v>47</v>
      </c>
      <c r="C237" s="81" t="s">
        <v>83</v>
      </c>
      <c r="D237" s="81" t="s">
        <v>73</v>
      </c>
      <c r="E237" s="81" t="s">
        <v>279</v>
      </c>
      <c r="F237" s="81" t="s">
        <v>64</v>
      </c>
      <c r="G237" s="71">
        <v>1894.738</v>
      </c>
      <c r="H237" s="71">
        <v>0</v>
      </c>
      <c r="I237" s="71">
        <v>0</v>
      </c>
    </row>
    <row r="238" spans="1:9" s="66" customFormat="1" ht="18" customHeight="1">
      <c r="A238" s="88" t="s">
        <v>280</v>
      </c>
      <c r="B238" s="89" t="s">
        <v>47</v>
      </c>
      <c r="C238" s="81" t="s">
        <v>83</v>
      </c>
      <c r="D238" s="81" t="s">
        <v>73</v>
      </c>
      <c r="E238" s="81" t="s">
        <v>281</v>
      </c>
      <c r="F238" s="81"/>
      <c r="G238" s="71">
        <f>G239</f>
        <v>59.12128</v>
      </c>
      <c r="H238" s="71">
        <f>H239</f>
        <v>0</v>
      </c>
      <c r="I238" s="71">
        <f>I239</f>
        <v>0</v>
      </c>
    </row>
    <row r="239" spans="1:9" s="66" customFormat="1" ht="18" customHeight="1">
      <c r="A239" s="88" t="s">
        <v>110</v>
      </c>
      <c r="B239" s="89" t="s">
        <v>47</v>
      </c>
      <c r="C239" s="81" t="s">
        <v>83</v>
      </c>
      <c r="D239" s="81" t="s">
        <v>73</v>
      </c>
      <c r="E239" s="81" t="s">
        <v>281</v>
      </c>
      <c r="F239" s="81" t="s">
        <v>64</v>
      </c>
      <c r="G239" s="71">
        <v>59.12128</v>
      </c>
      <c r="H239" s="71">
        <v>0</v>
      </c>
      <c r="I239" s="71">
        <v>0</v>
      </c>
    </row>
    <row r="240" spans="1:9" s="66" customFormat="1" ht="18" customHeight="1">
      <c r="A240" s="88" t="s">
        <v>344</v>
      </c>
      <c r="B240" s="89" t="s">
        <v>47</v>
      </c>
      <c r="C240" s="81" t="s">
        <v>83</v>
      </c>
      <c r="D240" s="81" t="s">
        <v>73</v>
      </c>
      <c r="E240" s="81" t="s">
        <v>321</v>
      </c>
      <c r="F240" s="81"/>
      <c r="G240" s="71">
        <f>G241</f>
        <v>120</v>
      </c>
      <c r="H240" s="71">
        <v>0</v>
      </c>
      <c r="I240" s="71">
        <v>0</v>
      </c>
    </row>
    <row r="241" spans="1:9" s="66" customFormat="1" ht="18" customHeight="1">
      <c r="A241" s="88" t="s">
        <v>110</v>
      </c>
      <c r="B241" s="89" t="s">
        <v>47</v>
      </c>
      <c r="C241" s="81" t="s">
        <v>83</v>
      </c>
      <c r="D241" s="81" t="s">
        <v>73</v>
      </c>
      <c r="E241" s="81" t="s">
        <v>321</v>
      </c>
      <c r="F241" s="81" t="s">
        <v>64</v>
      </c>
      <c r="G241" s="71">
        <v>120</v>
      </c>
      <c r="H241" s="71">
        <v>0</v>
      </c>
      <c r="I241" s="71">
        <v>0</v>
      </c>
    </row>
    <row r="242" spans="1:9" s="66" customFormat="1" ht="18" customHeight="1">
      <c r="A242" s="88" t="s">
        <v>282</v>
      </c>
      <c r="B242" s="89" t="s">
        <v>47</v>
      </c>
      <c r="C242" s="81" t="s">
        <v>83</v>
      </c>
      <c r="D242" s="81" t="s">
        <v>73</v>
      </c>
      <c r="E242" s="81" t="s">
        <v>322</v>
      </c>
      <c r="F242" s="81"/>
      <c r="G242" s="71">
        <f>G243</f>
        <v>0</v>
      </c>
      <c r="H242" s="71">
        <f>H243</f>
        <v>0</v>
      </c>
      <c r="I242" s="71">
        <v>0</v>
      </c>
    </row>
    <row r="243" spans="1:9" s="66" customFormat="1" ht="18" customHeight="1">
      <c r="A243" s="88" t="s">
        <v>110</v>
      </c>
      <c r="B243" s="89" t="s">
        <v>47</v>
      </c>
      <c r="C243" s="81" t="s">
        <v>83</v>
      </c>
      <c r="D243" s="81" t="s">
        <v>73</v>
      </c>
      <c r="E243" s="81" t="s">
        <v>322</v>
      </c>
      <c r="F243" s="81" t="s">
        <v>64</v>
      </c>
      <c r="G243" s="71">
        <v>0</v>
      </c>
      <c r="H243" s="71">
        <v>0</v>
      </c>
      <c r="I243" s="71">
        <v>0</v>
      </c>
    </row>
    <row r="244" spans="1:9" s="66" customFormat="1" ht="27" customHeight="1">
      <c r="A244" s="110" t="s">
        <v>330</v>
      </c>
      <c r="B244" s="93" t="s">
        <v>47</v>
      </c>
      <c r="C244" s="94" t="s">
        <v>83</v>
      </c>
      <c r="D244" s="94" t="s">
        <v>73</v>
      </c>
      <c r="E244" s="94" t="s">
        <v>143</v>
      </c>
      <c r="F244" s="94"/>
      <c r="G244" s="69">
        <f>G245+G256</f>
        <v>128889.43938</v>
      </c>
      <c r="H244" s="69">
        <f>H256</f>
        <v>0</v>
      </c>
      <c r="I244" s="69">
        <f>I245</f>
        <v>0</v>
      </c>
    </row>
    <row r="245" spans="1:9" s="66" customFormat="1" ht="16.5" customHeight="1">
      <c r="A245" s="95" t="s">
        <v>345</v>
      </c>
      <c r="B245" s="89" t="s">
        <v>47</v>
      </c>
      <c r="C245" s="81" t="s">
        <v>83</v>
      </c>
      <c r="D245" s="81" t="s">
        <v>73</v>
      </c>
      <c r="E245" s="81" t="s">
        <v>144</v>
      </c>
      <c r="F245" s="94"/>
      <c r="G245" s="71">
        <f>G251+G250+G248</f>
        <v>128889.43938</v>
      </c>
      <c r="H245" s="71">
        <f>H251</f>
        <v>0</v>
      </c>
      <c r="I245" s="71">
        <f>I251</f>
        <v>0</v>
      </c>
    </row>
    <row r="246" spans="1:9" s="66" customFormat="1" ht="16.5" customHeight="1">
      <c r="A246" s="95" t="s">
        <v>375</v>
      </c>
      <c r="B246" s="89" t="s">
        <v>47</v>
      </c>
      <c r="C246" s="81" t="s">
        <v>83</v>
      </c>
      <c r="D246" s="81" t="s">
        <v>73</v>
      </c>
      <c r="E246" s="81" t="s">
        <v>377</v>
      </c>
      <c r="F246" s="94"/>
      <c r="G246" s="71">
        <f>G249+G247</f>
        <v>22799.41012</v>
      </c>
      <c r="H246" s="71">
        <f>H249+H247</f>
        <v>0</v>
      </c>
      <c r="I246" s="71">
        <f>I249+I247</f>
        <v>0</v>
      </c>
    </row>
    <row r="247" spans="1:9" s="66" customFormat="1" ht="16.5" customHeight="1">
      <c r="A247" s="136" t="s">
        <v>404</v>
      </c>
      <c r="B247" s="89" t="s">
        <v>47</v>
      </c>
      <c r="C247" s="81" t="s">
        <v>83</v>
      </c>
      <c r="D247" s="81" t="s">
        <v>73</v>
      </c>
      <c r="E247" s="81" t="s">
        <v>403</v>
      </c>
      <c r="F247" s="94"/>
      <c r="G247" s="71">
        <f>G248</f>
        <v>22471.91012</v>
      </c>
      <c r="H247" s="71">
        <f>H248</f>
        <v>0</v>
      </c>
      <c r="I247" s="71">
        <f>I248</f>
        <v>0</v>
      </c>
    </row>
    <row r="248" spans="1:9" s="66" customFormat="1" ht="16.5" customHeight="1">
      <c r="A248" s="114" t="s">
        <v>110</v>
      </c>
      <c r="B248" s="89" t="s">
        <v>47</v>
      </c>
      <c r="C248" s="81" t="s">
        <v>83</v>
      </c>
      <c r="D248" s="81" t="s">
        <v>73</v>
      </c>
      <c r="E248" s="81" t="s">
        <v>403</v>
      </c>
      <c r="F248" s="81" t="s">
        <v>64</v>
      </c>
      <c r="G248" s="71">
        <v>22471.91012</v>
      </c>
      <c r="H248" s="71">
        <v>0</v>
      </c>
      <c r="I248" s="71">
        <v>0</v>
      </c>
    </row>
    <row r="249" spans="1:9" s="66" customFormat="1" ht="16.5" customHeight="1">
      <c r="A249" s="95" t="s">
        <v>376</v>
      </c>
      <c r="B249" s="89" t="s">
        <v>47</v>
      </c>
      <c r="C249" s="81" t="s">
        <v>83</v>
      </c>
      <c r="D249" s="81" t="s">
        <v>73</v>
      </c>
      <c r="E249" s="81" t="s">
        <v>378</v>
      </c>
      <c r="F249" s="94"/>
      <c r="G249" s="71">
        <v>327.5</v>
      </c>
      <c r="H249" s="71">
        <v>0</v>
      </c>
      <c r="I249" s="71">
        <v>0</v>
      </c>
    </row>
    <row r="250" spans="1:9" s="66" customFormat="1" ht="16.5" customHeight="1">
      <c r="A250" s="95" t="s">
        <v>110</v>
      </c>
      <c r="B250" s="89" t="s">
        <v>47</v>
      </c>
      <c r="C250" s="81" t="s">
        <v>83</v>
      </c>
      <c r="D250" s="81" t="s">
        <v>73</v>
      </c>
      <c r="E250" s="81" t="s">
        <v>378</v>
      </c>
      <c r="F250" s="81" t="s">
        <v>64</v>
      </c>
      <c r="G250" s="71">
        <v>327.5</v>
      </c>
      <c r="H250" s="71">
        <v>0</v>
      </c>
      <c r="I250" s="71">
        <v>0</v>
      </c>
    </row>
    <row r="251" spans="1:9" s="66" customFormat="1" ht="15.75" customHeight="1">
      <c r="A251" s="95" t="s">
        <v>346</v>
      </c>
      <c r="B251" s="89" t="s">
        <v>47</v>
      </c>
      <c r="C251" s="81" t="s">
        <v>83</v>
      </c>
      <c r="D251" s="81" t="s">
        <v>73</v>
      </c>
      <c r="E251" s="81" t="s">
        <v>176</v>
      </c>
      <c r="F251" s="94"/>
      <c r="G251" s="71">
        <f>G252+G254</f>
        <v>106090.02926</v>
      </c>
      <c r="H251" s="71">
        <f>H252</f>
        <v>0</v>
      </c>
      <c r="I251" s="71">
        <f>I252</f>
        <v>0</v>
      </c>
    </row>
    <row r="252" spans="1:9" s="66" customFormat="1" ht="14.25" customHeight="1">
      <c r="A252" s="119" t="s">
        <v>347</v>
      </c>
      <c r="B252" s="89" t="s">
        <v>47</v>
      </c>
      <c r="C252" s="81" t="s">
        <v>83</v>
      </c>
      <c r="D252" s="81" t="s">
        <v>73</v>
      </c>
      <c r="E252" s="81" t="s">
        <v>175</v>
      </c>
      <c r="F252" s="94"/>
      <c r="G252" s="71">
        <f>G253</f>
        <v>28090</v>
      </c>
      <c r="H252" s="71">
        <f>H253</f>
        <v>0</v>
      </c>
      <c r="I252" s="71">
        <f>I253</f>
        <v>0</v>
      </c>
    </row>
    <row r="253" spans="1:9" s="66" customFormat="1" ht="18" customHeight="1">
      <c r="A253" s="88" t="s">
        <v>110</v>
      </c>
      <c r="B253" s="89" t="s">
        <v>47</v>
      </c>
      <c r="C253" s="81" t="s">
        <v>83</v>
      </c>
      <c r="D253" s="81" t="s">
        <v>73</v>
      </c>
      <c r="E253" s="81" t="s">
        <v>177</v>
      </c>
      <c r="F253" s="81" t="s">
        <v>64</v>
      </c>
      <c r="G253" s="71">
        <v>28090</v>
      </c>
      <c r="H253" s="71">
        <v>0</v>
      </c>
      <c r="I253" s="71">
        <v>0</v>
      </c>
    </row>
    <row r="254" spans="1:9" s="66" customFormat="1" ht="33.75" customHeight="1">
      <c r="A254" s="80" t="s">
        <v>355</v>
      </c>
      <c r="B254" s="89" t="s">
        <v>47</v>
      </c>
      <c r="C254" s="81" t="s">
        <v>83</v>
      </c>
      <c r="D254" s="81" t="s">
        <v>73</v>
      </c>
      <c r="E254" s="81" t="s">
        <v>356</v>
      </c>
      <c r="F254" s="81"/>
      <c r="G254" s="71">
        <v>78000.02926</v>
      </c>
      <c r="H254" s="71">
        <v>0</v>
      </c>
      <c r="I254" s="71">
        <v>0</v>
      </c>
    </row>
    <row r="255" spans="1:9" s="66" customFormat="1" ht="18" customHeight="1">
      <c r="A255" s="88" t="s">
        <v>110</v>
      </c>
      <c r="B255" s="89" t="s">
        <v>47</v>
      </c>
      <c r="C255" s="81" t="s">
        <v>83</v>
      </c>
      <c r="D255" s="81" t="s">
        <v>73</v>
      </c>
      <c r="E255" s="81" t="s">
        <v>356</v>
      </c>
      <c r="F255" s="81" t="s">
        <v>64</v>
      </c>
      <c r="G255" s="71">
        <v>78000.02926</v>
      </c>
      <c r="H255" s="71">
        <v>0</v>
      </c>
      <c r="I255" s="71">
        <v>0</v>
      </c>
    </row>
    <row r="256" spans="1:9" s="66" customFormat="1" ht="18" customHeight="1">
      <c r="A256" s="88" t="s">
        <v>231</v>
      </c>
      <c r="B256" s="89" t="s">
        <v>47</v>
      </c>
      <c r="C256" s="81" t="s">
        <v>83</v>
      </c>
      <c r="D256" s="81" t="s">
        <v>73</v>
      </c>
      <c r="E256" s="81" t="s">
        <v>234</v>
      </c>
      <c r="F256" s="81"/>
      <c r="G256" s="71">
        <f aca="true" t="shared" si="24" ref="G256:I258">G257</f>
        <v>0</v>
      </c>
      <c r="H256" s="71">
        <f t="shared" si="24"/>
        <v>0</v>
      </c>
      <c r="I256" s="71">
        <f t="shared" si="24"/>
        <v>0</v>
      </c>
    </row>
    <row r="257" spans="1:9" s="66" customFormat="1" ht="18" customHeight="1">
      <c r="A257" s="88" t="s">
        <v>232</v>
      </c>
      <c r="B257" s="89" t="s">
        <v>47</v>
      </c>
      <c r="C257" s="81" t="s">
        <v>83</v>
      </c>
      <c r="D257" s="81" t="s">
        <v>73</v>
      </c>
      <c r="E257" s="81" t="s">
        <v>235</v>
      </c>
      <c r="F257" s="81"/>
      <c r="G257" s="71">
        <f t="shared" si="24"/>
        <v>0</v>
      </c>
      <c r="H257" s="71">
        <f t="shared" si="24"/>
        <v>0</v>
      </c>
      <c r="I257" s="71">
        <f t="shared" si="24"/>
        <v>0</v>
      </c>
    </row>
    <row r="258" spans="1:9" s="66" customFormat="1" ht="18" customHeight="1">
      <c r="A258" s="88" t="s">
        <v>233</v>
      </c>
      <c r="B258" s="89" t="s">
        <v>47</v>
      </c>
      <c r="C258" s="81" t="s">
        <v>83</v>
      </c>
      <c r="D258" s="81" t="s">
        <v>73</v>
      </c>
      <c r="E258" s="81" t="s">
        <v>247</v>
      </c>
      <c r="F258" s="81"/>
      <c r="G258" s="71">
        <f t="shared" si="24"/>
        <v>0</v>
      </c>
      <c r="H258" s="71">
        <f t="shared" si="24"/>
        <v>0</v>
      </c>
      <c r="I258" s="71">
        <f t="shared" si="24"/>
        <v>0</v>
      </c>
    </row>
    <row r="259" spans="1:9" s="66" customFormat="1" ht="18" customHeight="1">
      <c r="A259" s="88" t="s">
        <v>110</v>
      </c>
      <c r="B259" s="89" t="s">
        <v>47</v>
      </c>
      <c r="C259" s="81" t="s">
        <v>83</v>
      </c>
      <c r="D259" s="81" t="s">
        <v>73</v>
      </c>
      <c r="E259" s="81" t="s">
        <v>247</v>
      </c>
      <c r="F259" s="81" t="s">
        <v>64</v>
      </c>
      <c r="G259" s="71">
        <v>0</v>
      </c>
      <c r="H259" s="71">
        <v>0</v>
      </c>
      <c r="I259" s="71">
        <v>0</v>
      </c>
    </row>
    <row r="260" spans="1:9" s="66" customFormat="1" ht="27" customHeight="1">
      <c r="A260" s="110" t="s">
        <v>331</v>
      </c>
      <c r="B260" s="93" t="s">
        <v>47</v>
      </c>
      <c r="C260" s="94" t="s">
        <v>83</v>
      </c>
      <c r="D260" s="94" t="s">
        <v>73</v>
      </c>
      <c r="E260" s="94" t="s">
        <v>148</v>
      </c>
      <c r="F260" s="81"/>
      <c r="G260" s="69">
        <f aca="true" t="shared" si="25" ref="G260:I263">G261</f>
        <v>10907.2684</v>
      </c>
      <c r="H260" s="69">
        <f t="shared" si="25"/>
        <v>184679.7235</v>
      </c>
      <c r="I260" s="69">
        <f t="shared" si="25"/>
        <v>0</v>
      </c>
    </row>
    <row r="261" spans="1:9" s="66" customFormat="1" ht="18" customHeight="1">
      <c r="A261" s="95" t="s">
        <v>145</v>
      </c>
      <c r="B261" s="89" t="s">
        <v>47</v>
      </c>
      <c r="C261" s="81" t="s">
        <v>83</v>
      </c>
      <c r="D261" s="81" t="s">
        <v>73</v>
      </c>
      <c r="E261" s="81" t="s">
        <v>149</v>
      </c>
      <c r="F261" s="81"/>
      <c r="G261" s="71">
        <f t="shared" si="25"/>
        <v>10907.2684</v>
      </c>
      <c r="H261" s="71">
        <f t="shared" si="25"/>
        <v>184679.7235</v>
      </c>
      <c r="I261" s="71">
        <f t="shared" si="25"/>
        <v>0</v>
      </c>
    </row>
    <row r="262" spans="1:9" s="66" customFormat="1" ht="18" customHeight="1">
      <c r="A262" s="95" t="s">
        <v>146</v>
      </c>
      <c r="B262" s="89" t="s">
        <v>47</v>
      </c>
      <c r="C262" s="81" t="s">
        <v>83</v>
      </c>
      <c r="D262" s="81" t="s">
        <v>73</v>
      </c>
      <c r="E262" s="81" t="s">
        <v>150</v>
      </c>
      <c r="F262" s="81"/>
      <c r="G262" s="71">
        <f t="shared" si="25"/>
        <v>10907.2684</v>
      </c>
      <c r="H262" s="71">
        <f t="shared" si="25"/>
        <v>184679.7235</v>
      </c>
      <c r="I262" s="71">
        <f t="shared" si="25"/>
        <v>0</v>
      </c>
    </row>
    <row r="263" spans="1:9" s="66" customFormat="1" ht="18" customHeight="1">
      <c r="A263" s="95" t="s">
        <v>151</v>
      </c>
      <c r="B263" s="89" t="s">
        <v>47</v>
      </c>
      <c r="C263" s="81" t="s">
        <v>83</v>
      </c>
      <c r="D263" s="81" t="s">
        <v>73</v>
      </c>
      <c r="E263" s="81" t="s">
        <v>147</v>
      </c>
      <c r="F263" s="81"/>
      <c r="G263" s="71">
        <f t="shared" si="25"/>
        <v>10907.2684</v>
      </c>
      <c r="H263" s="71">
        <f t="shared" si="25"/>
        <v>184679.7235</v>
      </c>
      <c r="I263" s="71">
        <f t="shared" si="25"/>
        <v>0</v>
      </c>
    </row>
    <row r="264" spans="1:9" s="66" customFormat="1" ht="18" customHeight="1">
      <c r="A264" s="95" t="s">
        <v>88</v>
      </c>
      <c r="B264" s="89" t="s">
        <v>47</v>
      </c>
      <c r="C264" s="81" t="s">
        <v>83</v>
      </c>
      <c r="D264" s="81" t="s">
        <v>73</v>
      </c>
      <c r="E264" s="81" t="s">
        <v>147</v>
      </c>
      <c r="F264" s="81" t="s">
        <v>84</v>
      </c>
      <c r="G264" s="58">
        <f>50907.269-40000.0006</f>
        <v>10907.2684</v>
      </c>
      <c r="H264" s="58">
        <f>144679.7229+40000.0006</f>
        <v>184679.7235</v>
      </c>
      <c r="I264" s="71">
        <v>0</v>
      </c>
    </row>
    <row r="265" spans="1:9" s="90" customFormat="1" ht="18" customHeight="1">
      <c r="A265" s="92" t="s">
        <v>27</v>
      </c>
      <c r="B265" s="93" t="s">
        <v>47</v>
      </c>
      <c r="C265" s="94" t="s">
        <v>83</v>
      </c>
      <c r="D265" s="94" t="s">
        <v>73</v>
      </c>
      <c r="E265" s="94" t="s">
        <v>62</v>
      </c>
      <c r="F265" s="81"/>
      <c r="G265" s="71">
        <f>G266</f>
        <v>130.05992</v>
      </c>
      <c r="H265" s="71">
        <v>0</v>
      </c>
      <c r="I265" s="71">
        <v>0</v>
      </c>
    </row>
    <row r="266" spans="1:9" s="90" customFormat="1" ht="18" customHeight="1">
      <c r="A266" s="88" t="s">
        <v>28</v>
      </c>
      <c r="B266" s="89" t="s">
        <v>47</v>
      </c>
      <c r="C266" s="81" t="s">
        <v>83</v>
      </c>
      <c r="D266" s="81" t="s">
        <v>73</v>
      </c>
      <c r="E266" s="81" t="s">
        <v>99</v>
      </c>
      <c r="F266" s="81"/>
      <c r="G266" s="71">
        <f>G267</f>
        <v>130.05992</v>
      </c>
      <c r="H266" s="71">
        <v>0</v>
      </c>
      <c r="I266" s="71">
        <v>0</v>
      </c>
    </row>
    <row r="267" spans="1:9" s="90" customFormat="1" ht="18" customHeight="1">
      <c r="A267" s="88" t="s">
        <v>28</v>
      </c>
      <c r="B267" s="89" t="s">
        <v>47</v>
      </c>
      <c r="C267" s="81" t="s">
        <v>83</v>
      </c>
      <c r="D267" s="81" t="s">
        <v>73</v>
      </c>
      <c r="E267" s="81" t="s">
        <v>65</v>
      </c>
      <c r="F267" s="81"/>
      <c r="G267" s="71">
        <f>G268</f>
        <v>130.05992</v>
      </c>
      <c r="H267" s="71">
        <v>0</v>
      </c>
      <c r="I267" s="71">
        <v>0</v>
      </c>
    </row>
    <row r="268" spans="1:9" s="90" customFormat="1" ht="18.75" customHeight="1">
      <c r="A268" s="88" t="s">
        <v>390</v>
      </c>
      <c r="B268" s="89" t="s">
        <v>47</v>
      </c>
      <c r="C268" s="81" t="s">
        <v>83</v>
      </c>
      <c r="D268" s="81" t="s">
        <v>73</v>
      </c>
      <c r="E268" s="81" t="s">
        <v>423</v>
      </c>
      <c r="F268" s="81"/>
      <c r="G268" s="71">
        <f>G269+G270</f>
        <v>130.05992</v>
      </c>
      <c r="H268" s="71">
        <v>0</v>
      </c>
      <c r="I268" s="71">
        <v>0</v>
      </c>
    </row>
    <row r="269" spans="1:9" s="90" customFormat="1" ht="22.5">
      <c r="A269" s="114" t="s">
        <v>422</v>
      </c>
      <c r="B269" s="89" t="s">
        <v>47</v>
      </c>
      <c r="C269" s="81" t="s">
        <v>83</v>
      </c>
      <c r="D269" s="81" t="s">
        <v>73</v>
      </c>
      <c r="E269" s="81" t="s">
        <v>423</v>
      </c>
      <c r="F269" s="81" t="s">
        <v>64</v>
      </c>
      <c r="G269" s="71">
        <v>0.88037</v>
      </c>
      <c r="H269" s="71">
        <v>0</v>
      </c>
      <c r="I269" s="71">
        <v>0</v>
      </c>
    </row>
    <row r="270" spans="1:9" s="90" customFormat="1" ht="18" customHeight="1">
      <c r="A270" s="95" t="s">
        <v>296</v>
      </c>
      <c r="B270" s="89" t="s">
        <v>47</v>
      </c>
      <c r="C270" s="81" t="s">
        <v>83</v>
      </c>
      <c r="D270" s="81" t="s">
        <v>73</v>
      </c>
      <c r="E270" s="81" t="s">
        <v>423</v>
      </c>
      <c r="F270" s="81" t="s">
        <v>298</v>
      </c>
      <c r="G270" s="71">
        <v>129.17955</v>
      </c>
      <c r="H270" s="71">
        <v>0</v>
      </c>
      <c r="I270" s="71">
        <v>0</v>
      </c>
    </row>
    <row r="271" spans="1:9" s="66" customFormat="1" ht="15.75" customHeight="1">
      <c r="A271" s="100" t="s">
        <v>12</v>
      </c>
      <c r="B271" s="93" t="s">
        <v>47</v>
      </c>
      <c r="C271" s="94" t="s">
        <v>83</v>
      </c>
      <c r="D271" s="94" t="s">
        <v>83</v>
      </c>
      <c r="E271" s="94"/>
      <c r="F271" s="94"/>
      <c r="G271" s="69">
        <f>G274</f>
        <v>27462.597680000003</v>
      </c>
      <c r="H271" s="70">
        <f>H274</f>
        <v>12775.82412</v>
      </c>
      <c r="I271" s="70">
        <f>I274</f>
        <v>15288.218</v>
      </c>
    </row>
    <row r="272" spans="1:9" s="66" customFormat="1" ht="24.75" customHeight="1">
      <c r="A272" s="110" t="s">
        <v>155</v>
      </c>
      <c r="B272" s="89" t="s">
        <v>47</v>
      </c>
      <c r="C272" s="81" t="s">
        <v>83</v>
      </c>
      <c r="D272" s="81" t="s">
        <v>83</v>
      </c>
      <c r="E272" s="94" t="s">
        <v>136</v>
      </c>
      <c r="F272" s="94"/>
      <c r="G272" s="69">
        <f aca="true" t="shared" si="26" ref="G272:I274">G273</f>
        <v>27462.597680000003</v>
      </c>
      <c r="H272" s="69">
        <f t="shared" si="26"/>
        <v>12775.82412</v>
      </c>
      <c r="I272" s="69">
        <f t="shared" si="26"/>
        <v>15288.218</v>
      </c>
    </row>
    <row r="273" spans="1:9" s="66" customFormat="1" ht="33" customHeight="1">
      <c r="A273" s="88" t="s">
        <v>351</v>
      </c>
      <c r="B273" s="89" t="s">
        <v>47</v>
      </c>
      <c r="C273" s="81" t="s">
        <v>83</v>
      </c>
      <c r="D273" s="81" t="s">
        <v>83</v>
      </c>
      <c r="E273" s="81" t="s">
        <v>302</v>
      </c>
      <c r="F273" s="94"/>
      <c r="G273" s="71">
        <f t="shared" si="26"/>
        <v>27462.597680000003</v>
      </c>
      <c r="H273" s="71">
        <f t="shared" si="26"/>
        <v>12775.82412</v>
      </c>
      <c r="I273" s="71">
        <f t="shared" si="26"/>
        <v>15288.218</v>
      </c>
    </row>
    <row r="274" spans="1:9" s="66" customFormat="1" ht="33" customHeight="1">
      <c r="A274" s="88" t="s">
        <v>352</v>
      </c>
      <c r="B274" s="89" t="s">
        <v>47</v>
      </c>
      <c r="C274" s="81" t="s">
        <v>83</v>
      </c>
      <c r="D274" s="81" t="s">
        <v>83</v>
      </c>
      <c r="E274" s="81" t="s">
        <v>303</v>
      </c>
      <c r="F274" s="94"/>
      <c r="G274" s="71">
        <f t="shared" si="26"/>
        <v>27462.597680000003</v>
      </c>
      <c r="H274" s="71">
        <f t="shared" si="26"/>
        <v>12775.82412</v>
      </c>
      <c r="I274" s="71">
        <f t="shared" si="26"/>
        <v>15288.218</v>
      </c>
    </row>
    <row r="275" spans="1:9" s="66" customFormat="1" ht="37.5" customHeight="1">
      <c r="A275" s="112" t="s">
        <v>350</v>
      </c>
      <c r="B275" s="89" t="s">
        <v>47</v>
      </c>
      <c r="C275" s="81" t="s">
        <v>83</v>
      </c>
      <c r="D275" s="81" t="s">
        <v>83</v>
      </c>
      <c r="E275" s="81" t="s">
        <v>297</v>
      </c>
      <c r="F275" s="94"/>
      <c r="G275" s="71">
        <f>G276+G277+G279+G278</f>
        <v>27462.597680000003</v>
      </c>
      <c r="H275" s="71">
        <f>H276+H277+H279</f>
        <v>12775.82412</v>
      </c>
      <c r="I275" s="71">
        <f>I276+I277+I279</f>
        <v>15288.218</v>
      </c>
    </row>
    <row r="276" spans="1:9" s="66" customFormat="1" ht="18" customHeight="1">
      <c r="A276" s="113" t="s">
        <v>126</v>
      </c>
      <c r="B276" s="89" t="s">
        <v>47</v>
      </c>
      <c r="C276" s="81" t="s">
        <v>83</v>
      </c>
      <c r="D276" s="81" t="s">
        <v>83</v>
      </c>
      <c r="E276" s="81" t="s">
        <v>297</v>
      </c>
      <c r="F276" s="81" t="s">
        <v>299</v>
      </c>
      <c r="G276" s="58">
        <f>24736.81018-80.87268+192</f>
        <v>24847.9375</v>
      </c>
      <c r="H276" s="71">
        <v>12668.95312</v>
      </c>
      <c r="I276" s="71">
        <v>15187.37</v>
      </c>
    </row>
    <row r="277" spans="1:9" s="66" customFormat="1" ht="18" customHeight="1">
      <c r="A277" s="88" t="s">
        <v>110</v>
      </c>
      <c r="B277" s="89" t="s">
        <v>47</v>
      </c>
      <c r="C277" s="81" t="s">
        <v>83</v>
      </c>
      <c r="D277" s="81" t="s">
        <v>83</v>
      </c>
      <c r="E277" s="81" t="s">
        <v>297</v>
      </c>
      <c r="F277" s="81" t="s">
        <v>64</v>
      </c>
      <c r="G277" s="58">
        <f>1983.83434+20+30.61277+328+100-23.7994</f>
        <v>2438.64771</v>
      </c>
      <c r="H277" s="71">
        <v>76.792</v>
      </c>
      <c r="I277" s="71">
        <v>70.792</v>
      </c>
    </row>
    <row r="278" spans="1:9" s="66" customFormat="1" ht="18" customHeight="1">
      <c r="A278" s="88" t="s">
        <v>374</v>
      </c>
      <c r="B278" s="89" t="s">
        <v>47</v>
      </c>
      <c r="C278" s="81" t="s">
        <v>83</v>
      </c>
      <c r="D278" s="81" t="s">
        <v>83</v>
      </c>
      <c r="E278" s="81" t="s">
        <v>297</v>
      </c>
      <c r="F278" s="81" t="s">
        <v>217</v>
      </c>
      <c r="G278" s="71">
        <f>50.1842+80.87268</f>
        <v>131.05688</v>
      </c>
      <c r="H278" s="71">
        <v>0</v>
      </c>
      <c r="I278" s="71">
        <v>0</v>
      </c>
    </row>
    <row r="279" spans="1:9" s="66" customFormat="1" ht="14.25" customHeight="1">
      <c r="A279" s="95" t="s">
        <v>296</v>
      </c>
      <c r="B279" s="89" t="s">
        <v>47</v>
      </c>
      <c r="C279" s="81" t="s">
        <v>83</v>
      </c>
      <c r="D279" s="81" t="s">
        <v>83</v>
      </c>
      <c r="E279" s="81" t="s">
        <v>297</v>
      </c>
      <c r="F279" s="81" t="s">
        <v>298</v>
      </c>
      <c r="G279" s="71">
        <v>44.95559</v>
      </c>
      <c r="H279" s="71">
        <v>30.079</v>
      </c>
      <c r="I279" s="71">
        <v>30.056</v>
      </c>
    </row>
    <row r="280" spans="1:9" s="66" customFormat="1" ht="14.25" customHeight="1">
      <c r="A280" s="100" t="s">
        <v>49</v>
      </c>
      <c r="B280" s="93" t="s">
        <v>47</v>
      </c>
      <c r="C280" s="94" t="s">
        <v>89</v>
      </c>
      <c r="D280" s="94" t="s">
        <v>57</v>
      </c>
      <c r="E280" s="94"/>
      <c r="F280" s="94"/>
      <c r="G280" s="69">
        <f>G287+G281</f>
        <v>1044.91442</v>
      </c>
      <c r="H280" s="69">
        <f>H287+H281</f>
        <v>418.91442</v>
      </c>
      <c r="I280" s="69">
        <f>I287+I281</f>
        <v>418.91442</v>
      </c>
    </row>
    <row r="281" spans="1:9" s="66" customFormat="1" ht="36.75" customHeight="1">
      <c r="A281" s="120" t="s">
        <v>183</v>
      </c>
      <c r="B281" s="93" t="s">
        <v>47</v>
      </c>
      <c r="C281" s="94" t="s">
        <v>89</v>
      </c>
      <c r="D281" s="94" t="s">
        <v>83</v>
      </c>
      <c r="E281" s="94"/>
      <c r="F281" s="94"/>
      <c r="G281" s="69">
        <f aca="true" t="shared" si="27" ref="G281:I285">G282</f>
        <v>61</v>
      </c>
      <c r="H281" s="69">
        <f t="shared" si="27"/>
        <v>0</v>
      </c>
      <c r="I281" s="69">
        <f t="shared" si="27"/>
        <v>0</v>
      </c>
    </row>
    <row r="282" spans="1:9" s="66" customFormat="1" ht="14.25" customHeight="1">
      <c r="A282" s="88" t="s">
        <v>27</v>
      </c>
      <c r="B282" s="89" t="s">
        <v>47</v>
      </c>
      <c r="C282" s="81" t="s">
        <v>89</v>
      </c>
      <c r="D282" s="81" t="s">
        <v>83</v>
      </c>
      <c r="E282" s="81" t="s">
        <v>62</v>
      </c>
      <c r="F282" s="94"/>
      <c r="G282" s="71">
        <f t="shared" si="27"/>
        <v>61</v>
      </c>
      <c r="H282" s="71">
        <f t="shared" si="27"/>
        <v>0</v>
      </c>
      <c r="I282" s="71">
        <f t="shared" si="27"/>
        <v>0</v>
      </c>
    </row>
    <row r="283" spans="1:9" s="66" customFormat="1" ht="14.25" customHeight="1">
      <c r="A283" s="88" t="s">
        <v>28</v>
      </c>
      <c r="B283" s="89" t="s">
        <v>47</v>
      </c>
      <c r="C283" s="81" t="s">
        <v>89</v>
      </c>
      <c r="D283" s="81" t="s">
        <v>83</v>
      </c>
      <c r="E283" s="81" t="s">
        <v>99</v>
      </c>
      <c r="F283" s="94"/>
      <c r="G283" s="71">
        <f t="shared" si="27"/>
        <v>61</v>
      </c>
      <c r="H283" s="71">
        <f t="shared" si="27"/>
        <v>0</v>
      </c>
      <c r="I283" s="71">
        <f t="shared" si="27"/>
        <v>0</v>
      </c>
    </row>
    <row r="284" spans="1:9" s="66" customFormat="1" ht="14.25" customHeight="1">
      <c r="A284" s="88" t="s">
        <v>28</v>
      </c>
      <c r="B284" s="89" t="s">
        <v>47</v>
      </c>
      <c r="C284" s="81" t="s">
        <v>89</v>
      </c>
      <c r="D284" s="81" t="s">
        <v>83</v>
      </c>
      <c r="E284" s="81" t="s">
        <v>65</v>
      </c>
      <c r="F284" s="94"/>
      <c r="G284" s="71">
        <f t="shared" si="27"/>
        <v>61</v>
      </c>
      <c r="H284" s="71">
        <f t="shared" si="27"/>
        <v>0</v>
      </c>
      <c r="I284" s="71">
        <f t="shared" si="27"/>
        <v>0</v>
      </c>
    </row>
    <row r="285" spans="1:9" s="66" customFormat="1" ht="14.25" customHeight="1">
      <c r="A285" s="88" t="s">
        <v>182</v>
      </c>
      <c r="B285" s="89" t="s">
        <v>47</v>
      </c>
      <c r="C285" s="81" t="s">
        <v>89</v>
      </c>
      <c r="D285" s="81" t="s">
        <v>83</v>
      </c>
      <c r="E285" s="81" t="s">
        <v>181</v>
      </c>
      <c r="F285" s="94"/>
      <c r="G285" s="71">
        <f t="shared" si="27"/>
        <v>61</v>
      </c>
      <c r="H285" s="71">
        <f t="shared" si="27"/>
        <v>0</v>
      </c>
      <c r="I285" s="71">
        <f t="shared" si="27"/>
        <v>0</v>
      </c>
    </row>
    <row r="286" spans="1:9" s="66" customFormat="1" ht="13.5" customHeight="1">
      <c r="A286" s="88" t="s">
        <v>110</v>
      </c>
      <c r="B286" s="89" t="s">
        <v>47</v>
      </c>
      <c r="C286" s="81" t="s">
        <v>89</v>
      </c>
      <c r="D286" s="81" t="s">
        <v>83</v>
      </c>
      <c r="E286" s="81" t="s">
        <v>181</v>
      </c>
      <c r="F286" s="81" t="s">
        <v>64</v>
      </c>
      <c r="G286" s="71">
        <v>61</v>
      </c>
      <c r="H286" s="71">
        <v>0</v>
      </c>
      <c r="I286" s="71">
        <v>0</v>
      </c>
    </row>
    <row r="287" spans="1:9" s="66" customFormat="1" ht="18.75" customHeight="1">
      <c r="A287" s="100" t="s">
        <v>170</v>
      </c>
      <c r="B287" s="93" t="s">
        <v>47</v>
      </c>
      <c r="C287" s="94" t="s">
        <v>89</v>
      </c>
      <c r="D287" s="94" t="s">
        <v>89</v>
      </c>
      <c r="E287" s="94"/>
      <c r="F287" s="94"/>
      <c r="G287" s="69">
        <f>G288</f>
        <v>983.9144200000001</v>
      </c>
      <c r="H287" s="69">
        <f>H288</f>
        <v>418.91442</v>
      </c>
      <c r="I287" s="69">
        <f>I288</f>
        <v>418.91442</v>
      </c>
    </row>
    <row r="288" spans="1:9" s="66" customFormat="1" ht="15.75" customHeight="1">
      <c r="A288" s="92" t="s">
        <v>29</v>
      </c>
      <c r="B288" s="93" t="s">
        <v>47</v>
      </c>
      <c r="C288" s="94" t="s">
        <v>89</v>
      </c>
      <c r="D288" s="94" t="s">
        <v>89</v>
      </c>
      <c r="E288" s="94" t="s">
        <v>95</v>
      </c>
      <c r="F288" s="94"/>
      <c r="G288" s="69">
        <f>G289+G295</f>
        <v>983.9144200000001</v>
      </c>
      <c r="H288" s="69">
        <f>H289+H295</f>
        <v>418.91442</v>
      </c>
      <c r="I288" s="69">
        <f>I289+I295</f>
        <v>418.91442</v>
      </c>
    </row>
    <row r="289" spans="1:9" s="66" customFormat="1" ht="25.5" customHeight="1">
      <c r="A289" s="88" t="s">
        <v>46</v>
      </c>
      <c r="B289" s="89" t="s">
        <v>47</v>
      </c>
      <c r="C289" s="81" t="s">
        <v>89</v>
      </c>
      <c r="D289" s="81" t="s">
        <v>89</v>
      </c>
      <c r="E289" s="81" t="s">
        <v>96</v>
      </c>
      <c r="F289" s="81"/>
      <c r="G289" s="71">
        <f>G290</f>
        <v>548.9144200000001</v>
      </c>
      <c r="H289" s="71">
        <f>H290</f>
        <v>418.91442</v>
      </c>
      <c r="I289" s="71">
        <f>I290</f>
        <v>418.91442</v>
      </c>
    </row>
    <row r="290" spans="1:9" s="66" customFormat="1" ht="15" customHeight="1">
      <c r="A290" s="88" t="s">
        <v>93</v>
      </c>
      <c r="B290" s="89" t="s">
        <v>47</v>
      </c>
      <c r="C290" s="81" t="s">
        <v>89</v>
      </c>
      <c r="D290" s="81" t="s">
        <v>89</v>
      </c>
      <c r="E290" s="81" t="s">
        <v>120</v>
      </c>
      <c r="F290" s="81"/>
      <c r="G290" s="71">
        <f>G293+G291</f>
        <v>548.9144200000001</v>
      </c>
      <c r="H290" s="71">
        <f>H293</f>
        <v>418.91442</v>
      </c>
      <c r="I290" s="71">
        <f>I293</f>
        <v>418.91442</v>
      </c>
    </row>
    <row r="291" spans="1:9" s="66" customFormat="1" ht="15" customHeight="1">
      <c r="A291" s="95" t="s">
        <v>332</v>
      </c>
      <c r="B291" s="89" t="s">
        <v>47</v>
      </c>
      <c r="C291" s="81" t="s">
        <v>89</v>
      </c>
      <c r="D291" s="81" t="s">
        <v>89</v>
      </c>
      <c r="E291" s="81" t="s">
        <v>333</v>
      </c>
      <c r="F291" s="81"/>
      <c r="G291" s="71">
        <f>G292</f>
        <v>137.06386</v>
      </c>
      <c r="H291" s="71">
        <f>H292</f>
        <v>0</v>
      </c>
      <c r="I291" s="71">
        <f>I292</f>
        <v>0</v>
      </c>
    </row>
    <row r="292" spans="1:9" s="66" customFormat="1" ht="15" customHeight="1">
      <c r="A292" s="95" t="s">
        <v>110</v>
      </c>
      <c r="B292" s="89" t="s">
        <v>47</v>
      </c>
      <c r="C292" s="81" t="s">
        <v>89</v>
      </c>
      <c r="D292" s="81" t="s">
        <v>89</v>
      </c>
      <c r="E292" s="81" t="s">
        <v>333</v>
      </c>
      <c r="F292" s="81"/>
      <c r="G292" s="71">
        <f>130+7.06386</f>
        <v>137.06386</v>
      </c>
      <c r="H292" s="71">
        <v>0</v>
      </c>
      <c r="I292" s="71">
        <v>0</v>
      </c>
    </row>
    <row r="293" spans="1:9" s="66" customFormat="1" ht="15" customHeight="1">
      <c r="A293" s="95" t="s">
        <v>201</v>
      </c>
      <c r="B293" s="89" t="s">
        <v>47</v>
      </c>
      <c r="C293" s="81" t="s">
        <v>89</v>
      </c>
      <c r="D293" s="81" t="s">
        <v>89</v>
      </c>
      <c r="E293" s="81" t="s">
        <v>209</v>
      </c>
      <c r="F293" s="81"/>
      <c r="G293" s="71">
        <f>G294</f>
        <v>411.85056000000003</v>
      </c>
      <c r="H293" s="71">
        <f>H294</f>
        <v>418.91442</v>
      </c>
      <c r="I293" s="71">
        <f>I294</f>
        <v>418.91442</v>
      </c>
    </row>
    <row r="294" spans="1:9" s="66" customFormat="1" ht="15" customHeight="1">
      <c r="A294" s="95" t="s">
        <v>124</v>
      </c>
      <c r="B294" s="89" t="s">
        <v>47</v>
      </c>
      <c r="C294" s="81" t="s">
        <v>89</v>
      </c>
      <c r="D294" s="81" t="s">
        <v>89</v>
      </c>
      <c r="E294" s="81" t="s">
        <v>209</v>
      </c>
      <c r="F294" s="81" t="s">
        <v>64</v>
      </c>
      <c r="G294" s="71">
        <f>418.91442-7.06386</f>
        <v>411.85056000000003</v>
      </c>
      <c r="H294" s="71">
        <v>418.91442</v>
      </c>
      <c r="I294" s="71">
        <v>418.91442</v>
      </c>
    </row>
    <row r="295" spans="1:9" s="66" customFormat="1" ht="14.25" customHeight="1">
      <c r="A295" s="88" t="s">
        <v>117</v>
      </c>
      <c r="B295" s="89" t="s">
        <v>47</v>
      </c>
      <c r="C295" s="81" t="s">
        <v>89</v>
      </c>
      <c r="D295" s="81" t="s">
        <v>89</v>
      </c>
      <c r="E295" s="81" t="s">
        <v>98</v>
      </c>
      <c r="F295" s="81"/>
      <c r="G295" s="71">
        <f>G296</f>
        <v>435</v>
      </c>
      <c r="H295" s="71">
        <f>H296</f>
        <v>0</v>
      </c>
      <c r="I295" s="71">
        <f>I296</f>
        <v>0</v>
      </c>
    </row>
    <row r="296" spans="1:9" s="66" customFormat="1" ht="15.75" customHeight="1">
      <c r="A296" s="88" t="s">
        <v>94</v>
      </c>
      <c r="B296" s="89" t="s">
        <v>47</v>
      </c>
      <c r="C296" s="81" t="s">
        <v>89</v>
      </c>
      <c r="D296" s="81" t="s">
        <v>89</v>
      </c>
      <c r="E296" s="81" t="s">
        <v>121</v>
      </c>
      <c r="F296" s="81"/>
      <c r="G296" s="71">
        <f>G297+G298</f>
        <v>435</v>
      </c>
      <c r="H296" s="71">
        <f>H298</f>
        <v>0</v>
      </c>
      <c r="I296" s="71">
        <f>I298</f>
        <v>0</v>
      </c>
    </row>
    <row r="297" spans="1:9" s="66" customFormat="1" ht="15.75" customHeight="1">
      <c r="A297" s="113" t="s">
        <v>126</v>
      </c>
      <c r="B297" s="89" t="s">
        <v>47</v>
      </c>
      <c r="C297" s="81" t="s">
        <v>89</v>
      </c>
      <c r="D297" s="81" t="s">
        <v>89</v>
      </c>
      <c r="E297" s="81" t="s">
        <v>97</v>
      </c>
      <c r="F297" s="81" t="s">
        <v>299</v>
      </c>
      <c r="G297" s="71">
        <v>428</v>
      </c>
      <c r="H297" s="71">
        <v>0</v>
      </c>
      <c r="I297" s="71">
        <v>0</v>
      </c>
    </row>
    <row r="298" spans="1:9" s="66" customFormat="1" ht="15.75" customHeight="1">
      <c r="A298" s="88" t="s">
        <v>110</v>
      </c>
      <c r="B298" s="89" t="s">
        <v>47</v>
      </c>
      <c r="C298" s="81" t="s">
        <v>89</v>
      </c>
      <c r="D298" s="81" t="s">
        <v>89</v>
      </c>
      <c r="E298" s="81" t="s">
        <v>97</v>
      </c>
      <c r="F298" s="81" t="s">
        <v>64</v>
      </c>
      <c r="G298" s="71">
        <v>7</v>
      </c>
      <c r="H298" s="71">
        <v>0</v>
      </c>
      <c r="I298" s="71">
        <v>0</v>
      </c>
    </row>
    <row r="299" spans="1:9" s="66" customFormat="1" ht="15" customHeight="1">
      <c r="A299" s="104" t="s">
        <v>51</v>
      </c>
      <c r="B299" s="93" t="s">
        <v>47</v>
      </c>
      <c r="C299" s="94" t="s">
        <v>82</v>
      </c>
      <c r="D299" s="94" t="s">
        <v>57</v>
      </c>
      <c r="E299" s="102"/>
      <c r="F299" s="102"/>
      <c r="G299" s="69">
        <f>G300+G321</f>
        <v>19902.900419999998</v>
      </c>
      <c r="H299" s="69">
        <f>H300</f>
        <v>3886.54753</v>
      </c>
      <c r="I299" s="69">
        <f>I300</f>
        <v>4529.0783</v>
      </c>
    </row>
    <row r="300" spans="1:9" s="66" customFormat="1" ht="15" customHeight="1">
      <c r="A300" s="100" t="s">
        <v>6</v>
      </c>
      <c r="B300" s="89" t="s">
        <v>47</v>
      </c>
      <c r="C300" s="81" t="s">
        <v>82</v>
      </c>
      <c r="D300" s="81" t="s">
        <v>56</v>
      </c>
      <c r="E300" s="102"/>
      <c r="F300" s="94"/>
      <c r="G300" s="69">
        <f>G301</f>
        <v>19365.30042</v>
      </c>
      <c r="H300" s="69">
        <f>H301</f>
        <v>3886.54753</v>
      </c>
      <c r="I300" s="69">
        <f>I301</f>
        <v>4529.0783</v>
      </c>
    </row>
    <row r="301" spans="1:9" s="66" customFormat="1" ht="21" customHeight="1">
      <c r="A301" s="110" t="s">
        <v>43</v>
      </c>
      <c r="B301" s="93" t="s">
        <v>47</v>
      </c>
      <c r="C301" s="94" t="s">
        <v>82</v>
      </c>
      <c r="D301" s="94" t="s">
        <v>56</v>
      </c>
      <c r="E301" s="94" t="s">
        <v>92</v>
      </c>
      <c r="F301" s="81"/>
      <c r="G301" s="69">
        <f>G302+G317+G309</f>
        <v>19365.30042</v>
      </c>
      <c r="H301" s="69">
        <f>H302+H317+H309</f>
        <v>3886.54753</v>
      </c>
      <c r="I301" s="69">
        <f>I302+I317+I309</f>
        <v>4529.0783</v>
      </c>
    </row>
    <row r="302" spans="1:9" s="66" customFormat="1" ht="24" customHeight="1">
      <c r="A302" s="112" t="s">
        <v>221</v>
      </c>
      <c r="B302" s="89" t="s">
        <v>47</v>
      </c>
      <c r="C302" s="81" t="s">
        <v>82</v>
      </c>
      <c r="D302" s="81" t="s">
        <v>56</v>
      </c>
      <c r="E302" s="121" t="s">
        <v>226</v>
      </c>
      <c r="F302" s="81"/>
      <c r="G302" s="71">
        <f>G303+G306</f>
        <v>1071.1</v>
      </c>
      <c r="H302" s="71">
        <v>0</v>
      </c>
      <c r="I302" s="71">
        <v>0</v>
      </c>
    </row>
    <row r="303" spans="1:9" s="66" customFormat="1" ht="24" customHeight="1">
      <c r="A303" s="95" t="s">
        <v>222</v>
      </c>
      <c r="B303" s="89" t="s">
        <v>47</v>
      </c>
      <c r="C303" s="81" t="s">
        <v>82</v>
      </c>
      <c r="D303" s="81" t="s">
        <v>56</v>
      </c>
      <c r="E303" s="121" t="s">
        <v>224</v>
      </c>
      <c r="F303" s="81"/>
      <c r="G303" s="71">
        <f>G304</f>
        <v>1021.1</v>
      </c>
      <c r="H303" s="71">
        <v>0</v>
      </c>
      <c r="I303" s="71">
        <v>0</v>
      </c>
    </row>
    <row r="304" spans="1:9" s="66" customFormat="1" ht="17.25" customHeight="1">
      <c r="A304" s="95" t="s">
        <v>223</v>
      </c>
      <c r="B304" s="89" t="s">
        <v>47</v>
      </c>
      <c r="C304" s="81" t="s">
        <v>82</v>
      </c>
      <c r="D304" s="81" t="s">
        <v>56</v>
      </c>
      <c r="E304" s="87" t="s">
        <v>225</v>
      </c>
      <c r="F304" s="81"/>
      <c r="G304" s="71">
        <f>G305</f>
        <v>1021.1</v>
      </c>
      <c r="H304" s="71">
        <v>0</v>
      </c>
      <c r="I304" s="71">
        <v>0</v>
      </c>
    </row>
    <row r="305" spans="1:9" s="66" customFormat="1" ht="17.25" customHeight="1">
      <c r="A305" s="88" t="s">
        <v>110</v>
      </c>
      <c r="B305" s="89" t="s">
        <v>47</v>
      </c>
      <c r="C305" s="81" t="s">
        <v>82</v>
      </c>
      <c r="D305" s="81" t="s">
        <v>56</v>
      </c>
      <c r="E305" s="87" t="s">
        <v>225</v>
      </c>
      <c r="F305" s="81" t="s">
        <v>64</v>
      </c>
      <c r="G305" s="71">
        <v>1021.1</v>
      </c>
      <c r="H305" s="71">
        <v>0</v>
      </c>
      <c r="I305" s="71">
        <v>0</v>
      </c>
    </row>
    <row r="306" spans="1:9" s="66" customFormat="1" ht="22.5" customHeight="1">
      <c r="A306" s="95" t="s">
        <v>391</v>
      </c>
      <c r="B306" s="89" t="s">
        <v>47</v>
      </c>
      <c r="C306" s="81" t="s">
        <v>82</v>
      </c>
      <c r="D306" s="81" t="s">
        <v>56</v>
      </c>
      <c r="E306" s="121" t="s">
        <v>393</v>
      </c>
      <c r="F306" s="81"/>
      <c r="G306" s="71">
        <f>G307</f>
        <v>50</v>
      </c>
      <c r="H306" s="71">
        <v>0</v>
      </c>
      <c r="I306" s="71">
        <v>0</v>
      </c>
    </row>
    <row r="307" spans="1:9" s="66" customFormat="1" ht="23.25" customHeight="1">
      <c r="A307" s="88" t="s">
        <v>399</v>
      </c>
      <c r="B307" s="89" t="s">
        <v>47</v>
      </c>
      <c r="C307" s="81" t="s">
        <v>82</v>
      </c>
      <c r="D307" s="81" t="s">
        <v>56</v>
      </c>
      <c r="E307" s="87" t="s">
        <v>392</v>
      </c>
      <c r="F307" s="81"/>
      <c r="G307" s="71">
        <f>G308</f>
        <v>50</v>
      </c>
      <c r="H307" s="71">
        <v>0</v>
      </c>
      <c r="I307" s="71">
        <v>0</v>
      </c>
    </row>
    <row r="308" spans="1:9" s="66" customFormat="1" ht="19.5" customHeight="1">
      <c r="A308" s="88" t="s">
        <v>110</v>
      </c>
      <c r="B308" s="89" t="s">
        <v>47</v>
      </c>
      <c r="C308" s="81" t="s">
        <v>82</v>
      </c>
      <c r="D308" s="81" t="s">
        <v>56</v>
      </c>
      <c r="E308" s="87" t="s">
        <v>392</v>
      </c>
      <c r="F308" s="81" t="s">
        <v>64</v>
      </c>
      <c r="G308" s="71">
        <v>50</v>
      </c>
      <c r="H308" s="71">
        <v>0</v>
      </c>
      <c r="I308" s="71">
        <v>0</v>
      </c>
    </row>
    <row r="309" spans="1:9" s="66" customFormat="1" ht="17.25" customHeight="1">
      <c r="A309" s="88" t="s">
        <v>304</v>
      </c>
      <c r="B309" s="89" t="s">
        <v>47</v>
      </c>
      <c r="C309" s="81" t="s">
        <v>82</v>
      </c>
      <c r="D309" s="81" t="s">
        <v>56</v>
      </c>
      <c r="E309" s="87" t="s">
        <v>306</v>
      </c>
      <c r="F309" s="81"/>
      <c r="G309" s="71">
        <f>G310</f>
        <v>17994.20042</v>
      </c>
      <c r="H309" s="71">
        <f>H310</f>
        <v>3886.54753</v>
      </c>
      <c r="I309" s="71">
        <f>I310</f>
        <v>4529.0783</v>
      </c>
    </row>
    <row r="310" spans="1:9" s="66" customFormat="1" ht="17.25" customHeight="1">
      <c r="A310" s="88" t="s">
        <v>305</v>
      </c>
      <c r="B310" s="89" t="s">
        <v>47</v>
      </c>
      <c r="C310" s="81" t="s">
        <v>82</v>
      </c>
      <c r="D310" s="81" t="s">
        <v>56</v>
      </c>
      <c r="E310" s="87" t="s">
        <v>307</v>
      </c>
      <c r="F310" s="81"/>
      <c r="G310" s="71">
        <f>G311+G315</f>
        <v>17994.20042</v>
      </c>
      <c r="H310" s="71">
        <f>H311+H315</f>
        <v>3886.54753</v>
      </c>
      <c r="I310" s="71">
        <f>I311+I315</f>
        <v>4529.0783</v>
      </c>
    </row>
    <row r="311" spans="1:9" s="66" customFormat="1" ht="32.25" customHeight="1">
      <c r="A311" s="112" t="s">
        <v>353</v>
      </c>
      <c r="B311" s="89" t="s">
        <v>47</v>
      </c>
      <c r="C311" s="81" t="s">
        <v>82</v>
      </c>
      <c r="D311" s="81" t="s">
        <v>56</v>
      </c>
      <c r="E311" s="87" t="s">
        <v>308</v>
      </c>
      <c r="F311" s="81"/>
      <c r="G311" s="71">
        <f>G312+G313+G314</f>
        <v>10444.200420000001</v>
      </c>
      <c r="H311" s="71">
        <f>H312+H313+H314</f>
        <v>3886.54753</v>
      </c>
      <c r="I311" s="71">
        <f>I312+I313+I314</f>
        <v>4529.0783</v>
      </c>
    </row>
    <row r="312" spans="1:9" s="66" customFormat="1" ht="17.25" customHeight="1">
      <c r="A312" s="113" t="s">
        <v>126</v>
      </c>
      <c r="B312" s="89" t="s">
        <v>47</v>
      </c>
      <c r="C312" s="81" t="s">
        <v>82</v>
      </c>
      <c r="D312" s="81" t="s">
        <v>56</v>
      </c>
      <c r="E312" s="87" t="s">
        <v>308</v>
      </c>
      <c r="F312" s="81" t="s">
        <v>299</v>
      </c>
      <c r="G312" s="58">
        <f>6433.20096+127.95542</f>
        <v>6561.15638</v>
      </c>
      <c r="H312" s="71">
        <v>3410</v>
      </c>
      <c r="I312" s="71">
        <v>4033.86887</v>
      </c>
    </row>
    <row r="313" spans="1:9" s="66" customFormat="1" ht="17.25" customHeight="1">
      <c r="A313" s="95" t="s">
        <v>124</v>
      </c>
      <c r="B313" s="89" t="s">
        <v>47</v>
      </c>
      <c r="C313" s="81" t="s">
        <v>82</v>
      </c>
      <c r="D313" s="81" t="s">
        <v>56</v>
      </c>
      <c r="E313" s="87" t="s">
        <v>308</v>
      </c>
      <c r="F313" s="81" t="s">
        <v>64</v>
      </c>
      <c r="G313" s="58">
        <f>2804.87444+400-17.046+40+420+53.6131+40+23.8565+42.23</f>
        <v>3807.52804</v>
      </c>
      <c r="H313" s="71">
        <v>466.54753</v>
      </c>
      <c r="I313" s="71">
        <v>485.20943</v>
      </c>
    </row>
    <row r="314" spans="1:9" s="66" customFormat="1" ht="17.25" customHeight="1">
      <c r="A314" s="95" t="s">
        <v>296</v>
      </c>
      <c r="B314" s="89" t="s">
        <v>47</v>
      </c>
      <c r="C314" s="81" t="s">
        <v>82</v>
      </c>
      <c r="D314" s="81" t="s">
        <v>56</v>
      </c>
      <c r="E314" s="87" t="s">
        <v>308</v>
      </c>
      <c r="F314" s="81" t="s">
        <v>298</v>
      </c>
      <c r="G314" s="71">
        <f>58.47+17.046</f>
        <v>75.51599999999999</v>
      </c>
      <c r="H314" s="71">
        <v>10</v>
      </c>
      <c r="I314" s="71">
        <v>10</v>
      </c>
    </row>
    <row r="315" spans="1:9" s="66" customFormat="1" ht="50.25" customHeight="1">
      <c r="A315" s="95" t="s">
        <v>400</v>
      </c>
      <c r="B315" s="89" t="s">
        <v>47</v>
      </c>
      <c r="C315" s="81" t="s">
        <v>82</v>
      </c>
      <c r="D315" s="81" t="s">
        <v>56</v>
      </c>
      <c r="E315" s="122" t="s">
        <v>309</v>
      </c>
      <c r="F315" s="81"/>
      <c r="G315" s="73">
        <f>G316</f>
        <v>7550</v>
      </c>
      <c r="H315" s="73">
        <f>H316</f>
        <v>0</v>
      </c>
      <c r="I315" s="73">
        <f>I316</f>
        <v>0</v>
      </c>
    </row>
    <row r="316" spans="1:9" s="66" customFormat="1" ht="17.25" customHeight="1">
      <c r="A316" s="113" t="s">
        <v>126</v>
      </c>
      <c r="B316" s="89" t="s">
        <v>47</v>
      </c>
      <c r="C316" s="81" t="s">
        <v>82</v>
      </c>
      <c r="D316" s="81" t="s">
        <v>56</v>
      </c>
      <c r="E316" s="87" t="s">
        <v>309</v>
      </c>
      <c r="F316" s="81"/>
      <c r="G316" s="71">
        <f>6813.2+565.89862+170.90138</f>
        <v>7550</v>
      </c>
      <c r="H316" s="71">
        <v>0</v>
      </c>
      <c r="I316" s="71">
        <v>0</v>
      </c>
    </row>
    <row r="317" spans="1:9" s="66" customFormat="1" ht="17.25" customHeight="1">
      <c r="A317" s="88" t="s">
        <v>45</v>
      </c>
      <c r="B317" s="89" t="s">
        <v>47</v>
      </c>
      <c r="C317" s="81" t="s">
        <v>82</v>
      </c>
      <c r="D317" s="81" t="s">
        <v>56</v>
      </c>
      <c r="E317" s="81" t="s">
        <v>227</v>
      </c>
      <c r="F317" s="81"/>
      <c r="G317" s="71">
        <f aca="true" t="shared" si="28" ref="G317:I319">G318</f>
        <v>300</v>
      </c>
      <c r="H317" s="71">
        <f t="shared" si="28"/>
        <v>0</v>
      </c>
      <c r="I317" s="71">
        <f t="shared" si="28"/>
        <v>0</v>
      </c>
    </row>
    <row r="318" spans="1:9" s="66" customFormat="1" ht="26.25" customHeight="1">
      <c r="A318" s="88" t="s">
        <v>91</v>
      </c>
      <c r="B318" s="89" t="s">
        <v>47</v>
      </c>
      <c r="C318" s="81" t="s">
        <v>82</v>
      </c>
      <c r="D318" s="81" t="s">
        <v>56</v>
      </c>
      <c r="E318" s="81" t="s">
        <v>105</v>
      </c>
      <c r="F318" s="81"/>
      <c r="G318" s="71">
        <f t="shared" si="28"/>
        <v>300</v>
      </c>
      <c r="H318" s="71">
        <f t="shared" si="28"/>
        <v>0</v>
      </c>
      <c r="I318" s="71">
        <f t="shared" si="28"/>
        <v>0</v>
      </c>
    </row>
    <row r="319" spans="1:9" s="66" customFormat="1" ht="17.25" customHeight="1">
      <c r="A319" s="88" t="s">
        <v>284</v>
      </c>
      <c r="B319" s="89" t="s">
        <v>47</v>
      </c>
      <c r="C319" s="81" t="s">
        <v>82</v>
      </c>
      <c r="D319" s="81" t="s">
        <v>56</v>
      </c>
      <c r="E319" s="81" t="s">
        <v>283</v>
      </c>
      <c r="F319" s="81"/>
      <c r="G319" s="71">
        <f t="shared" si="28"/>
        <v>300</v>
      </c>
      <c r="H319" s="71">
        <f t="shared" si="28"/>
        <v>0</v>
      </c>
      <c r="I319" s="71">
        <f t="shared" si="28"/>
        <v>0</v>
      </c>
    </row>
    <row r="320" spans="1:9" s="66" customFormat="1" ht="17.25" customHeight="1">
      <c r="A320" s="88" t="s">
        <v>110</v>
      </c>
      <c r="B320" s="89" t="s">
        <v>47</v>
      </c>
      <c r="C320" s="81" t="s">
        <v>82</v>
      </c>
      <c r="D320" s="81" t="s">
        <v>56</v>
      </c>
      <c r="E320" s="81" t="s">
        <v>283</v>
      </c>
      <c r="F320" s="81" t="s">
        <v>64</v>
      </c>
      <c r="G320" s="71">
        <v>300</v>
      </c>
      <c r="H320" s="71">
        <v>0</v>
      </c>
      <c r="I320" s="71">
        <v>0</v>
      </c>
    </row>
    <row r="321" spans="1:9" s="44" customFormat="1" ht="17.25" customHeight="1">
      <c r="A321" s="92" t="s">
        <v>342</v>
      </c>
      <c r="B321" s="93" t="s">
        <v>47</v>
      </c>
      <c r="C321" s="94" t="s">
        <v>82</v>
      </c>
      <c r="D321" s="94" t="s">
        <v>58</v>
      </c>
      <c r="E321" s="94"/>
      <c r="F321" s="94"/>
      <c r="G321" s="69">
        <f>G322</f>
        <v>537.6</v>
      </c>
      <c r="H321" s="69">
        <f>H322</f>
        <v>0</v>
      </c>
      <c r="I321" s="69">
        <f>I322</f>
        <v>0</v>
      </c>
    </row>
    <row r="322" spans="1:9" s="44" customFormat="1" ht="17.25" customHeight="1">
      <c r="A322" s="92" t="s">
        <v>43</v>
      </c>
      <c r="B322" s="93" t="s">
        <v>47</v>
      </c>
      <c r="C322" s="94" t="s">
        <v>82</v>
      </c>
      <c r="D322" s="94" t="s">
        <v>58</v>
      </c>
      <c r="E322" s="94" t="s">
        <v>92</v>
      </c>
      <c r="F322" s="94"/>
      <c r="G322" s="69">
        <f>G326</f>
        <v>537.6</v>
      </c>
      <c r="H322" s="69">
        <f>H326</f>
        <v>0</v>
      </c>
      <c r="I322" s="69">
        <f>I326</f>
        <v>0</v>
      </c>
    </row>
    <row r="323" spans="1:9" s="44" customFormat="1" ht="17.25" customHeight="1">
      <c r="A323" s="88" t="s">
        <v>45</v>
      </c>
      <c r="B323" s="89" t="s">
        <v>47</v>
      </c>
      <c r="C323" s="81" t="s">
        <v>82</v>
      </c>
      <c r="D323" s="81" t="s">
        <v>58</v>
      </c>
      <c r="E323" s="81" t="s">
        <v>227</v>
      </c>
      <c r="F323" s="81"/>
      <c r="G323" s="71">
        <f aca="true" t="shared" si="29" ref="G323:I325">G324</f>
        <v>537.6</v>
      </c>
      <c r="H323" s="71">
        <f t="shared" si="29"/>
        <v>0</v>
      </c>
      <c r="I323" s="71">
        <f t="shared" si="29"/>
        <v>0</v>
      </c>
    </row>
    <row r="324" spans="1:9" s="44" customFormat="1" ht="23.25" customHeight="1">
      <c r="A324" s="88" t="s">
        <v>91</v>
      </c>
      <c r="B324" s="89" t="s">
        <v>47</v>
      </c>
      <c r="C324" s="81" t="s">
        <v>82</v>
      </c>
      <c r="D324" s="81" t="s">
        <v>58</v>
      </c>
      <c r="E324" s="81" t="s">
        <v>105</v>
      </c>
      <c r="F324" s="81"/>
      <c r="G324" s="71">
        <f t="shared" si="29"/>
        <v>537.6</v>
      </c>
      <c r="H324" s="71">
        <f t="shared" si="29"/>
        <v>0</v>
      </c>
      <c r="I324" s="71">
        <f t="shared" si="29"/>
        <v>0</v>
      </c>
    </row>
    <row r="325" spans="1:9" s="44" customFormat="1" ht="17.25" customHeight="1">
      <c r="A325" s="88" t="s">
        <v>334</v>
      </c>
      <c r="B325" s="89" t="s">
        <v>47</v>
      </c>
      <c r="C325" s="81" t="s">
        <v>82</v>
      </c>
      <c r="D325" s="81" t="s">
        <v>58</v>
      </c>
      <c r="E325" s="81" t="s">
        <v>335</v>
      </c>
      <c r="F325" s="81"/>
      <c r="G325" s="71">
        <f t="shared" si="29"/>
        <v>537.6</v>
      </c>
      <c r="H325" s="71">
        <f t="shared" si="29"/>
        <v>0</v>
      </c>
      <c r="I325" s="71">
        <f t="shared" si="29"/>
        <v>0</v>
      </c>
    </row>
    <row r="326" spans="1:9" s="44" customFormat="1" ht="17.25" customHeight="1">
      <c r="A326" s="88" t="s">
        <v>110</v>
      </c>
      <c r="B326" s="89" t="s">
        <v>47</v>
      </c>
      <c r="C326" s="81" t="s">
        <v>82</v>
      </c>
      <c r="D326" s="81" t="s">
        <v>58</v>
      </c>
      <c r="E326" s="81" t="s">
        <v>335</v>
      </c>
      <c r="F326" s="81" t="s">
        <v>64</v>
      </c>
      <c r="G326" s="71">
        <v>537.6</v>
      </c>
      <c r="H326" s="71">
        <v>0</v>
      </c>
      <c r="I326" s="71">
        <v>0</v>
      </c>
    </row>
    <row r="327" spans="1:9" s="66" customFormat="1" ht="18.75" customHeight="1">
      <c r="A327" s="100" t="s">
        <v>50</v>
      </c>
      <c r="B327" s="93" t="s">
        <v>47</v>
      </c>
      <c r="C327" s="94" t="s">
        <v>80</v>
      </c>
      <c r="D327" s="94" t="s">
        <v>57</v>
      </c>
      <c r="E327" s="94"/>
      <c r="F327" s="94"/>
      <c r="G327" s="69">
        <f>G328+G335</f>
        <v>7699.700000000001</v>
      </c>
      <c r="H327" s="70">
        <f>H328+H334</f>
        <v>10655.822</v>
      </c>
      <c r="I327" s="70">
        <f aca="true" t="shared" si="30" ref="I327:I332">I328</f>
        <v>7115.6</v>
      </c>
    </row>
    <row r="328" spans="1:9" s="66" customFormat="1" ht="12.75" customHeight="1">
      <c r="A328" s="100" t="s">
        <v>7</v>
      </c>
      <c r="B328" s="93" t="s">
        <v>47</v>
      </c>
      <c r="C328" s="94" t="s">
        <v>80</v>
      </c>
      <c r="D328" s="94" t="s">
        <v>56</v>
      </c>
      <c r="E328" s="94"/>
      <c r="F328" s="94"/>
      <c r="G328" s="69">
        <f aca="true" t="shared" si="31" ref="G328:H332">G329</f>
        <v>7699.700000000001</v>
      </c>
      <c r="H328" s="70">
        <f t="shared" si="31"/>
        <v>7115.6</v>
      </c>
      <c r="I328" s="70">
        <f t="shared" si="30"/>
        <v>7115.6</v>
      </c>
    </row>
    <row r="329" spans="1:9" s="66" customFormat="1" ht="18" customHeight="1">
      <c r="A329" s="88" t="s">
        <v>27</v>
      </c>
      <c r="B329" s="89" t="s">
        <v>47</v>
      </c>
      <c r="C329" s="81" t="s">
        <v>80</v>
      </c>
      <c r="D329" s="81" t="s">
        <v>56</v>
      </c>
      <c r="E329" s="81" t="s">
        <v>62</v>
      </c>
      <c r="F329" s="81"/>
      <c r="G329" s="71">
        <f t="shared" si="31"/>
        <v>7699.700000000001</v>
      </c>
      <c r="H329" s="72">
        <f t="shared" si="31"/>
        <v>7115.6</v>
      </c>
      <c r="I329" s="72">
        <f t="shared" si="30"/>
        <v>7115.6</v>
      </c>
    </row>
    <row r="330" spans="1:9" s="66" customFormat="1" ht="18" customHeight="1">
      <c r="A330" s="88" t="s">
        <v>28</v>
      </c>
      <c r="B330" s="89" t="s">
        <v>47</v>
      </c>
      <c r="C330" s="81" t="s">
        <v>80</v>
      </c>
      <c r="D330" s="81" t="s">
        <v>56</v>
      </c>
      <c r="E330" s="81" t="s">
        <v>99</v>
      </c>
      <c r="F330" s="81"/>
      <c r="G330" s="71">
        <f t="shared" si="31"/>
        <v>7699.700000000001</v>
      </c>
      <c r="H330" s="72">
        <f t="shared" si="31"/>
        <v>7115.6</v>
      </c>
      <c r="I330" s="72">
        <f t="shared" si="30"/>
        <v>7115.6</v>
      </c>
    </row>
    <row r="331" spans="1:9" s="66" customFormat="1" ht="13.5" customHeight="1">
      <c r="A331" s="88" t="s">
        <v>28</v>
      </c>
      <c r="B331" s="89" t="s">
        <v>47</v>
      </c>
      <c r="C331" s="81" t="s">
        <v>80</v>
      </c>
      <c r="D331" s="81" t="s">
        <v>56</v>
      </c>
      <c r="E331" s="81" t="s">
        <v>65</v>
      </c>
      <c r="F331" s="81"/>
      <c r="G331" s="71">
        <f t="shared" si="31"/>
        <v>7699.700000000001</v>
      </c>
      <c r="H331" s="72">
        <f t="shared" si="31"/>
        <v>7115.6</v>
      </c>
      <c r="I331" s="72">
        <f t="shared" si="30"/>
        <v>7115.6</v>
      </c>
    </row>
    <row r="332" spans="1:9" s="66" customFormat="1" ht="15" customHeight="1">
      <c r="A332" s="88" t="s">
        <v>118</v>
      </c>
      <c r="B332" s="89" t="s">
        <v>47</v>
      </c>
      <c r="C332" s="81" t="s">
        <v>80</v>
      </c>
      <c r="D332" s="81" t="s">
        <v>56</v>
      </c>
      <c r="E332" s="81" t="s">
        <v>81</v>
      </c>
      <c r="F332" s="81"/>
      <c r="G332" s="71">
        <f t="shared" si="31"/>
        <v>7699.700000000001</v>
      </c>
      <c r="H332" s="72">
        <f t="shared" si="31"/>
        <v>7115.6</v>
      </c>
      <c r="I332" s="72">
        <f t="shared" si="30"/>
        <v>7115.6</v>
      </c>
    </row>
    <row r="333" spans="1:9" s="66" customFormat="1" ht="16.5" customHeight="1">
      <c r="A333" s="88" t="s">
        <v>119</v>
      </c>
      <c r="B333" s="89" t="s">
        <v>47</v>
      </c>
      <c r="C333" s="81" t="s">
        <v>80</v>
      </c>
      <c r="D333" s="81" t="s">
        <v>56</v>
      </c>
      <c r="E333" s="81" t="s">
        <v>81</v>
      </c>
      <c r="F333" s="81" t="s">
        <v>108</v>
      </c>
      <c r="G333" s="58">
        <f>7115.6+584.1</f>
        <v>7699.700000000001</v>
      </c>
      <c r="H333" s="71">
        <v>7115.6</v>
      </c>
      <c r="I333" s="71">
        <v>7115.6</v>
      </c>
    </row>
    <row r="334" spans="1:9" s="66" customFormat="1" ht="16.5" customHeight="1">
      <c r="A334" s="101" t="s">
        <v>228</v>
      </c>
      <c r="B334" s="93" t="s">
        <v>47</v>
      </c>
      <c r="C334" s="94" t="s">
        <v>80</v>
      </c>
      <c r="D334" s="94" t="s">
        <v>58</v>
      </c>
      <c r="E334" s="94"/>
      <c r="F334" s="94"/>
      <c r="G334" s="69">
        <f aca="true" t="shared" si="32" ref="G334:H338">G335</f>
        <v>0</v>
      </c>
      <c r="H334" s="70">
        <f t="shared" si="32"/>
        <v>3540.222</v>
      </c>
      <c r="I334" s="69">
        <v>0</v>
      </c>
    </row>
    <row r="335" spans="1:9" s="66" customFormat="1" ht="37.5" customHeight="1">
      <c r="A335" s="110" t="s">
        <v>210</v>
      </c>
      <c r="B335" s="89" t="s">
        <v>47</v>
      </c>
      <c r="C335" s="81" t="s">
        <v>80</v>
      </c>
      <c r="D335" s="81" t="s">
        <v>58</v>
      </c>
      <c r="E335" s="81" t="s">
        <v>211</v>
      </c>
      <c r="F335" s="81"/>
      <c r="G335" s="71">
        <f t="shared" si="32"/>
        <v>0</v>
      </c>
      <c r="H335" s="72">
        <f t="shared" si="32"/>
        <v>3540.222</v>
      </c>
      <c r="I335" s="71">
        <v>0</v>
      </c>
    </row>
    <row r="336" spans="1:9" s="66" customFormat="1" ht="16.5" customHeight="1">
      <c r="A336" s="95" t="s">
        <v>212</v>
      </c>
      <c r="B336" s="89" t="s">
        <v>47</v>
      </c>
      <c r="C336" s="81" t="s">
        <v>80</v>
      </c>
      <c r="D336" s="81" t="s">
        <v>58</v>
      </c>
      <c r="E336" s="81" t="s">
        <v>213</v>
      </c>
      <c r="F336" s="81"/>
      <c r="G336" s="71">
        <f t="shared" si="32"/>
        <v>0</v>
      </c>
      <c r="H336" s="72">
        <f t="shared" si="32"/>
        <v>3540.222</v>
      </c>
      <c r="I336" s="71">
        <v>0</v>
      </c>
    </row>
    <row r="337" spans="1:9" s="66" customFormat="1" ht="49.5" customHeight="1">
      <c r="A337" s="95" t="s">
        <v>237</v>
      </c>
      <c r="B337" s="89" t="s">
        <v>47</v>
      </c>
      <c r="C337" s="81" t="s">
        <v>80</v>
      </c>
      <c r="D337" s="81" t="s">
        <v>58</v>
      </c>
      <c r="E337" s="81" t="s">
        <v>214</v>
      </c>
      <c r="F337" s="81"/>
      <c r="G337" s="71">
        <f t="shared" si="32"/>
        <v>0</v>
      </c>
      <c r="H337" s="72">
        <f t="shared" si="32"/>
        <v>3540.222</v>
      </c>
      <c r="I337" s="71">
        <v>0</v>
      </c>
    </row>
    <row r="338" spans="1:9" s="66" customFormat="1" ht="28.5" customHeight="1">
      <c r="A338" s="123" t="s">
        <v>215</v>
      </c>
      <c r="B338" s="89" t="s">
        <v>47</v>
      </c>
      <c r="C338" s="81" t="s">
        <v>80</v>
      </c>
      <c r="D338" s="81" t="s">
        <v>58</v>
      </c>
      <c r="E338" s="81" t="s">
        <v>417</v>
      </c>
      <c r="F338" s="81"/>
      <c r="G338" s="71">
        <f t="shared" si="32"/>
        <v>0</v>
      </c>
      <c r="H338" s="72">
        <f t="shared" si="32"/>
        <v>3540.222</v>
      </c>
      <c r="I338" s="71">
        <v>0</v>
      </c>
    </row>
    <row r="339" spans="1:9" s="66" customFormat="1" ht="29.25" customHeight="1">
      <c r="A339" s="95" t="s">
        <v>216</v>
      </c>
      <c r="B339" s="89" t="s">
        <v>47</v>
      </c>
      <c r="C339" s="81" t="s">
        <v>80</v>
      </c>
      <c r="D339" s="81" t="s">
        <v>58</v>
      </c>
      <c r="E339" s="81" t="s">
        <v>417</v>
      </c>
      <c r="F339" s="81" t="s">
        <v>217</v>
      </c>
      <c r="G339" s="71">
        <v>0</v>
      </c>
      <c r="H339" s="72">
        <v>3540.222</v>
      </c>
      <c r="I339" s="71">
        <v>0</v>
      </c>
    </row>
    <row r="340" spans="1:9" s="66" customFormat="1" ht="15" customHeight="1">
      <c r="A340" s="100" t="s">
        <v>48</v>
      </c>
      <c r="B340" s="93" t="s">
        <v>47</v>
      </c>
      <c r="C340" s="94" t="s">
        <v>75</v>
      </c>
      <c r="D340" s="94" t="s">
        <v>57</v>
      </c>
      <c r="E340" s="94"/>
      <c r="F340" s="94"/>
      <c r="G340" s="69">
        <f>G341+G350+G360</f>
        <v>32114.14305</v>
      </c>
      <c r="H340" s="69">
        <f>H341+H350</f>
        <v>5406.24821</v>
      </c>
      <c r="I340" s="69">
        <f>I341+I350</f>
        <v>5643.73538</v>
      </c>
    </row>
    <row r="341" spans="1:9" s="66" customFormat="1" ht="15" customHeight="1">
      <c r="A341" s="100" t="s">
        <v>18</v>
      </c>
      <c r="B341" s="93" t="s">
        <v>47</v>
      </c>
      <c r="C341" s="94" t="s">
        <v>75</v>
      </c>
      <c r="D341" s="94" t="s">
        <v>56</v>
      </c>
      <c r="E341" s="94"/>
      <c r="F341" s="94"/>
      <c r="G341" s="69">
        <f aca="true" t="shared" si="33" ref="G341:I344">G342</f>
        <v>30000.89892</v>
      </c>
      <c r="H341" s="69">
        <f t="shared" si="33"/>
        <v>5406.24821</v>
      </c>
      <c r="I341" s="69">
        <f t="shared" si="33"/>
        <v>5643.73538</v>
      </c>
    </row>
    <row r="342" spans="1:9" s="66" customFormat="1" ht="27.75" customHeight="1">
      <c r="A342" s="92" t="s">
        <v>44</v>
      </c>
      <c r="B342" s="89" t="s">
        <v>47</v>
      </c>
      <c r="C342" s="81" t="s">
        <v>75</v>
      </c>
      <c r="D342" s="81" t="s">
        <v>56</v>
      </c>
      <c r="E342" s="81" t="s">
        <v>90</v>
      </c>
      <c r="F342" s="81"/>
      <c r="G342" s="71">
        <f t="shared" si="33"/>
        <v>30000.89892</v>
      </c>
      <c r="H342" s="71">
        <f t="shared" si="33"/>
        <v>5406.24821</v>
      </c>
      <c r="I342" s="71">
        <f t="shared" si="33"/>
        <v>5643.73538</v>
      </c>
    </row>
    <row r="343" spans="1:9" s="66" customFormat="1" ht="15.75" customHeight="1">
      <c r="A343" s="88" t="s">
        <v>310</v>
      </c>
      <c r="B343" s="89" t="s">
        <v>47</v>
      </c>
      <c r="C343" s="81" t="s">
        <v>75</v>
      </c>
      <c r="D343" s="81" t="s">
        <v>56</v>
      </c>
      <c r="E343" s="81" t="s">
        <v>312</v>
      </c>
      <c r="F343" s="81"/>
      <c r="G343" s="71">
        <f t="shared" si="33"/>
        <v>30000.89892</v>
      </c>
      <c r="H343" s="71">
        <f t="shared" si="33"/>
        <v>5406.24821</v>
      </c>
      <c r="I343" s="71">
        <f t="shared" si="33"/>
        <v>5643.73538</v>
      </c>
    </row>
    <row r="344" spans="1:9" s="66" customFormat="1" ht="24" customHeight="1">
      <c r="A344" s="112" t="s">
        <v>311</v>
      </c>
      <c r="B344" s="89" t="s">
        <v>47</v>
      </c>
      <c r="C344" s="81" t="s">
        <v>75</v>
      </c>
      <c r="D344" s="81" t="s">
        <v>56</v>
      </c>
      <c r="E344" s="81" t="s">
        <v>313</v>
      </c>
      <c r="F344" s="81"/>
      <c r="G344" s="71">
        <f t="shared" si="33"/>
        <v>30000.89892</v>
      </c>
      <c r="H344" s="71">
        <f t="shared" si="33"/>
        <v>5406.24821</v>
      </c>
      <c r="I344" s="71">
        <f t="shared" si="33"/>
        <v>5643.73538</v>
      </c>
    </row>
    <row r="345" spans="1:9" s="66" customFormat="1" ht="34.5" customHeight="1">
      <c r="A345" s="112" t="s">
        <v>354</v>
      </c>
      <c r="B345" s="89" t="s">
        <v>47</v>
      </c>
      <c r="C345" s="81" t="s">
        <v>75</v>
      </c>
      <c r="D345" s="81" t="s">
        <v>56</v>
      </c>
      <c r="E345" s="81" t="s">
        <v>314</v>
      </c>
      <c r="F345" s="81"/>
      <c r="G345" s="71">
        <f>G346+G347+G349+G348</f>
        <v>30000.89892</v>
      </c>
      <c r="H345" s="71">
        <f>H346+H347+H349</f>
        <v>5406.24821</v>
      </c>
      <c r="I345" s="71">
        <f>I346+I347+I349</f>
        <v>5643.73538</v>
      </c>
    </row>
    <row r="346" spans="1:9" s="66" customFormat="1" ht="15.75" customHeight="1">
      <c r="A346" s="113" t="s">
        <v>126</v>
      </c>
      <c r="B346" s="89" t="s">
        <v>47</v>
      </c>
      <c r="C346" s="81" t="s">
        <v>75</v>
      </c>
      <c r="D346" s="81" t="s">
        <v>56</v>
      </c>
      <c r="E346" s="81" t="s">
        <v>314</v>
      </c>
      <c r="F346" s="81" t="s">
        <v>299</v>
      </c>
      <c r="G346" s="58">
        <f>16179.33273+677.73361+2960.29162+1568.32945-49.1588</f>
        <v>21336.52861</v>
      </c>
      <c r="H346" s="71">
        <v>4656.06411</v>
      </c>
      <c r="I346" s="71">
        <v>4866.33592</v>
      </c>
    </row>
    <row r="347" spans="1:9" s="66" customFormat="1" ht="15.75" customHeight="1">
      <c r="A347" s="95" t="s">
        <v>124</v>
      </c>
      <c r="B347" s="89" t="s">
        <v>47</v>
      </c>
      <c r="C347" s="81" t="s">
        <v>75</v>
      </c>
      <c r="D347" s="81" t="s">
        <v>56</v>
      </c>
      <c r="E347" s="81" t="s">
        <v>314</v>
      </c>
      <c r="F347" s="81" t="s">
        <v>64</v>
      </c>
      <c r="G347" s="71">
        <f>4817.26461+165+200+20+831.74043+1622.2695</f>
        <v>7656.27454</v>
      </c>
      <c r="H347" s="71">
        <v>750.1841</v>
      </c>
      <c r="I347" s="71">
        <v>777.39946</v>
      </c>
    </row>
    <row r="348" spans="1:9" s="66" customFormat="1" ht="15.75" customHeight="1">
      <c r="A348" s="88" t="s">
        <v>374</v>
      </c>
      <c r="B348" s="89" t="s">
        <v>47</v>
      </c>
      <c r="C348" s="81" t="s">
        <v>75</v>
      </c>
      <c r="D348" s="81" t="s">
        <v>56</v>
      </c>
      <c r="E348" s="81" t="s">
        <v>314</v>
      </c>
      <c r="F348" s="81" t="s">
        <v>217</v>
      </c>
      <c r="G348" s="58">
        <v>49.1588</v>
      </c>
      <c r="H348" s="71">
        <v>0</v>
      </c>
      <c r="I348" s="71">
        <v>0</v>
      </c>
    </row>
    <row r="349" spans="1:9" s="66" customFormat="1" ht="15.75" customHeight="1">
      <c r="A349" s="95" t="s">
        <v>296</v>
      </c>
      <c r="B349" s="89" t="s">
        <v>47</v>
      </c>
      <c r="C349" s="81" t="s">
        <v>75</v>
      </c>
      <c r="D349" s="81" t="s">
        <v>56</v>
      </c>
      <c r="E349" s="81" t="s">
        <v>314</v>
      </c>
      <c r="F349" s="81" t="s">
        <v>298</v>
      </c>
      <c r="G349" s="71">
        <f>442.06797+20+496.869</f>
        <v>958.93697</v>
      </c>
      <c r="H349" s="71">
        <v>0</v>
      </c>
      <c r="I349" s="71">
        <v>0</v>
      </c>
    </row>
    <row r="350" spans="1:9" s="66" customFormat="1" ht="15" customHeight="1">
      <c r="A350" s="100" t="s">
        <v>156</v>
      </c>
      <c r="B350" s="93" t="s">
        <v>47</v>
      </c>
      <c r="C350" s="94" t="s">
        <v>75</v>
      </c>
      <c r="D350" s="94" t="s">
        <v>69</v>
      </c>
      <c r="E350" s="81"/>
      <c r="F350" s="81"/>
      <c r="G350" s="69">
        <f>G351</f>
        <v>1998.24413</v>
      </c>
      <c r="H350" s="69">
        <f>H351</f>
        <v>0</v>
      </c>
      <c r="I350" s="69">
        <f>I351</f>
        <v>0</v>
      </c>
    </row>
    <row r="351" spans="1:9" s="66" customFormat="1" ht="24" customHeight="1">
      <c r="A351" s="92" t="s">
        <v>44</v>
      </c>
      <c r="B351" s="93" t="s">
        <v>47</v>
      </c>
      <c r="C351" s="94" t="s">
        <v>75</v>
      </c>
      <c r="D351" s="94" t="s">
        <v>69</v>
      </c>
      <c r="E351" s="94" t="s">
        <v>90</v>
      </c>
      <c r="F351" s="94"/>
      <c r="G351" s="69">
        <f>G356+G355</f>
        <v>1998.24413</v>
      </c>
      <c r="H351" s="69">
        <f>H358</f>
        <v>0</v>
      </c>
      <c r="I351" s="69">
        <f>I358</f>
        <v>0</v>
      </c>
    </row>
    <row r="352" spans="1:9" s="66" customFormat="1" ht="24" customHeight="1">
      <c r="A352" s="114" t="s">
        <v>367</v>
      </c>
      <c r="B352" s="89" t="s">
        <v>47</v>
      </c>
      <c r="C352" s="81" t="s">
        <v>75</v>
      </c>
      <c r="D352" s="81" t="s">
        <v>69</v>
      </c>
      <c r="E352" s="81" t="s">
        <v>368</v>
      </c>
      <c r="F352" s="81"/>
      <c r="G352" s="71">
        <f>G353</f>
        <v>319.73413</v>
      </c>
      <c r="H352" s="71">
        <v>0</v>
      </c>
      <c r="I352" s="71">
        <v>0</v>
      </c>
    </row>
    <row r="353" spans="1:9" s="66" customFormat="1" ht="24" customHeight="1">
      <c r="A353" s="114" t="s">
        <v>369</v>
      </c>
      <c r="B353" s="89" t="s">
        <v>47</v>
      </c>
      <c r="C353" s="81" t="s">
        <v>75</v>
      </c>
      <c r="D353" s="81" t="s">
        <v>69</v>
      </c>
      <c r="E353" s="81" t="s">
        <v>370</v>
      </c>
      <c r="F353" s="81"/>
      <c r="G353" s="71">
        <f>G354</f>
        <v>319.73413</v>
      </c>
      <c r="H353" s="71">
        <v>0</v>
      </c>
      <c r="I353" s="71">
        <v>0</v>
      </c>
    </row>
    <row r="354" spans="1:9" s="66" customFormat="1" ht="24" customHeight="1">
      <c r="A354" s="88" t="s">
        <v>371</v>
      </c>
      <c r="B354" s="124" t="s">
        <v>47</v>
      </c>
      <c r="C354" s="81" t="s">
        <v>75</v>
      </c>
      <c r="D354" s="81" t="s">
        <v>69</v>
      </c>
      <c r="E354" s="81" t="s">
        <v>372</v>
      </c>
      <c r="F354" s="81"/>
      <c r="G354" s="71">
        <f>G355</f>
        <v>319.73413</v>
      </c>
      <c r="H354" s="71">
        <v>0</v>
      </c>
      <c r="I354" s="71">
        <v>0</v>
      </c>
    </row>
    <row r="355" spans="1:9" s="66" customFormat="1" ht="24" customHeight="1">
      <c r="A355" s="88" t="s">
        <v>88</v>
      </c>
      <c r="B355" s="124" t="s">
        <v>47</v>
      </c>
      <c r="C355" s="81" t="s">
        <v>75</v>
      </c>
      <c r="D355" s="81" t="s">
        <v>69</v>
      </c>
      <c r="E355" s="81" t="s">
        <v>372</v>
      </c>
      <c r="F355" s="81" t="s">
        <v>84</v>
      </c>
      <c r="G355" s="71">
        <v>319.73413</v>
      </c>
      <c r="H355" s="71">
        <v>0</v>
      </c>
      <c r="I355" s="71">
        <v>0</v>
      </c>
    </row>
    <row r="356" spans="1:9" s="66" customFormat="1" ht="16.5" customHeight="1">
      <c r="A356" s="112" t="s">
        <v>262</v>
      </c>
      <c r="B356" s="89" t="s">
        <v>47</v>
      </c>
      <c r="C356" s="81" t="s">
        <v>75</v>
      </c>
      <c r="D356" s="81" t="s">
        <v>69</v>
      </c>
      <c r="E356" s="81" t="s">
        <v>265</v>
      </c>
      <c r="F356" s="81"/>
      <c r="G356" s="71">
        <f aca="true" t="shared" si="34" ref="G356:I357">G357</f>
        <v>1678.51</v>
      </c>
      <c r="H356" s="71">
        <f t="shared" si="34"/>
        <v>0</v>
      </c>
      <c r="I356" s="71">
        <f t="shared" si="34"/>
        <v>0</v>
      </c>
    </row>
    <row r="357" spans="1:9" s="66" customFormat="1" ht="25.5" customHeight="1">
      <c r="A357" s="112" t="s">
        <v>405</v>
      </c>
      <c r="B357" s="89" t="s">
        <v>47</v>
      </c>
      <c r="C357" s="81" t="s">
        <v>75</v>
      </c>
      <c r="D357" s="81" t="s">
        <v>69</v>
      </c>
      <c r="E357" s="81" t="s">
        <v>266</v>
      </c>
      <c r="F357" s="81"/>
      <c r="G357" s="71">
        <f t="shared" si="34"/>
        <v>1678.51</v>
      </c>
      <c r="H357" s="71">
        <f t="shared" si="34"/>
        <v>0</v>
      </c>
      <c r="I357" s="71">
        <f t="shared" si="34"/>
        <v>0</v>
      </c>
    </row>
    <row r="358" spans="1:9" s="66" customFormat="1" ht="27" customHeight="1">
      <c r="A358" s="112" t="s">
        <v>406</v>
      </c>
      <c r="B358" s="89" t="s">
        <v>47</v>
      </c>
      <c r="C358" s="81" t="s">
        <v>75</v>
      </c>
      <c r="D358" s="81" t="s">
        <v>69</v>
      </c>
      <c r="E358" s="81" t="s">
        <v>264</v>
      </c>
      <c r="F358" s="81"/>
      <c r="G358" s="71">
        <f>G359</f>
        <v>1678.51</v>
      </c>
      <c r="H358" s="71">
        <v>0</v>
      </c>
      <c r="I358" s="71">
        <v>0</v>
      </c>
    </row>
    <row r="359" spans="1:9" s="66" customFormat="1" ht="16.5" customHeight="1">
      <c r="A359" s="88" t="s">
        <v>88</v>
      </c>
      <c r="B359" s="89" t="s">
        <v>47</v>
      </c>
      <c r="C359" s="81" t="s">
        <v>75</v>
      </c>
      <c r="D359" s="81" t="s">
        <v>69</v>
      </c>
      <c r="E359" s="81" t="s">
        <v>264</v>
      </c>
      <c r="F359" s="81" t="s">
        <v>84</v>
      </c>
      <c r="G359" s="71">
        <v>1678.51</v>
      </c>
      <c r="H359" s="71">
        <v>0</v>
      </c>
      <c r="I359" s="71">
        <v>0</v>
      </c>
    </row>
    <row r="360" spans="1:9" s="66" customFormat="1" ht="16.5" customHeight="1">
      <c r="A360" s="100" t="s">
        <v>343</v>
      </c>
      <c r="B360" s="93" t="s">
        <v>47</v>
      </c>
      <c r="C360" s="94" t="s">
        <v>75</v>
      </c>
      <c r="D360" s="94" t="s">
        <v>83</v>
      </c>
      <c r="E360" s="81"/>
      <c r="F360" s="81"/>
      <c r="G360" s="69">
        <f aca="true" t="shared" si="35" ref="G360:I364">G361</f>
        <v>115</v>
      </c>
      <c r="H360" s="69">
        <f t="shared" si="35"/>
        <v>0</v>
      </c>
      <c r="I360" s="69">
        <f t="shared" si="35"/>
        <v>0</v>
      </c>
    </row>
    <row r="361" spans="1:9" s="66" customFormat="1" ht="23.25" customHeight="1">
      <c r="A361" s="92" t="s">
        <v>44</v>
      </c>
      <c r="B361" s="93" t="s">
        <v>47</v>
      </c>
      <c r="C361" s="94" t="s">
        <v>75</v>
      </c>
      <c r="D361" s="94" t="s">
        <v>83</v>
      </c>
      <c r="E361" s="94" t="s">
        <v>90</v>
      </c>
      <c r="F361" s="81"/>
      <c r="G361" s="69">
        <f t="shared" si="35"/>
        <v>115</v>
      </c>
      <c r="H361" s="69">
        <f t="shared" si="35"/>
        <v>0</v>
      </c>
      <c r="I361" s="69">
        <f t="shared" si="35"/>
        <v>0</v>
      </c>
    </row>
    <row r="362" spans="1:9" s="66" customFormat="1" ht="25.5" customHeight="1">
      <c r="A362" s="95" t="s">
        <v>336</v>
      </c>
      <c r="B362" s="89" t="s">
        <v>47</v>
      </c>
      <c r="C362" s="81" t="s">
        <v>75</v>
      </c>
      <c r="D362" s="81" t="s">
        <v>83</v>
      </c>
      <c r="E362" s="81" t="s">
        <v>339</v>
      </c>
      <c r="F362" s="81"/>
      <c r="G362" s="71">
        <f t="shared" si="35"/>
        <v>115</v>
      </c>
      <c r="H362" s="71">
        <f t="shared" si="35"/>
        <v>0</v>
      </c>
      <c r="I362" s="71">
        <f t="shared" si="35"/>
        <v>0</v>
      </c>
    </row>
    <row r="363" spans="1:9" s="66" customFormat="1" ht="16.5" customHeight="1">
      <c r="A363" s="95" t="s">
        <v>337</v>
      </c>
      <c r="B363" s="89" t="s">
        <v>47</v>
      </c>
      <c r="C363" s="81" t="s">
        <v>75</v>
      </c>
      <c r="D363" s="81" t="s">
        <v>83</v>
      </c>
      <c r="E363" s="81" t="s">
        <v>340</v>
      </c>
      <c r="F363" s="81"/>
      <c r="G363" s="71">
        <f t="shared" si="35"/>
        <v>115</v>
      </c>
      <c r="H363" s="71">
        <f t="shared" si="35"/>
        <v>0</v>
      </c>
      <c r="I363" s="71">
        <f t="shared" si="35"/>
        <v>0</v>
      </c>
    </row>
    <row r="364" spans="1:9" s="66" customFormat="1" ht="16.5" customHeight="1">
      <c r="A364" s="95" t="s">
        <v>338</v>
      </c>
      <c r="B364" s="89" t="s">
        <v>47</v>
      </c>
      <c r="C364" s="81" t="s">
        <v>75</v>
      </c>
      <c r="D364" s="81" t="s">
        <v>83</v>
      </c>
      <c r="E364" s="81" t="s">
        <v>341</v>
      </c>
      <c r="F364" s="81"/>
      <c r="G364" s="71">
        <f t="shared" si="35"/>
        <v>115</v>
      </c>
      <c r="H364" s="71">
        <f t="shared" si="35"/>
        <v>0</v>
      </c>
      <c r="I364" s="71">
        <f t="shared" si="35"/>
        <v>0</v>
      </c>
    </row>
    <row r="365" spans="1:9" s="66" customFormat="1" ht="16.5" customHeight="1">
      <c r="A365" s="95" t="s">
        <v>124</v>
      </c>
      <c r="B365" s="89" t="s">
        <v>47</v>
      </c>
      <c r="C365" s="81" t="s">
        <v>75</v>
      </c>
      <c r="D365" s="81" t="s">
        <v>83</v>
      </c>
      <c r="E365" s="81" t="s">
        <v>341</v>
      </c>
      <c r="F365" s="81" t="s">
        <v>64</v>
      </c>
      <c r="G365" s="71">
        <v>115</v>
      </c>
      <c r="H365" s="71">
        <v>0</v>
      </c>
      <c r="I365" s="71">
        <v>0</v>
      </c>
    </row>
    <row r="366" spans="1:9" s="66" customFormat="1" ht="27" customHeight="1">
      <c r="A366" s="125" t="s">
        <v>153</v>
      </c>
      <c r="B366" s="93" t="s">
        <v>47</v>
      </c>
      <c r="C366" s="94" t="s">
        <v>74</v>
      </c>
      <c r="D366" s="94" t="s">
        <v>56</v>
      </c>
      <c r="E366" s="94"/>
      <c r="F366" s="94"/>
      <c r="G366" s="69">
        <f aca="true" t="shared" si="36" ref="G366:I368">G367</f>
        <v>165.75</v>
      </c>
      <c r="H366" s="69">
        <f t="shared" si="36"/>
        <v>813.4</v>
      </c>
      <c r="I366" s="69">
        <f t="shared" si="36"/>
        <v>813.4</v>
      </c>
    </row>
    <row r="367" spans="1:9" s="66" customFormat="1" ht="15.75" customHeight="1">
      <c r="A367" s="88" t="s">
        <v>27</v>
      </c>
      <c r="B367" s="89" t="s">
        <v>47</v>
      </c>
      <c r="C367" s="81" t="s">
        <v>74</v>
      </c>
      <c r="D367" s="81" t="s">
        <v>56</v>
      </c>
      <c r="E367" s="81" t="s">
        <v>99</v>
      </c>
      <c r="F367" s="94"/>
      <c r="G367" s="71">
        <f t="shared" si="36"/>
        <v>165.75</v>
      </c>
      <c r="H367" s="71">
        <f t="shared" si="36"/>
        <v>813.4</v>
      </c>
      <c r="I367" s="71">
        <f t="shared" si="36"/>
        <v>813.4</v>
      </c>
    </row>
    <row r="368" spans="1:9" s="66" customFormat="1" ht="15" customHeight="1">
      <c r="A368" s="88" t="s">
        <v>28</v>
      </c>
      <c r="B368" s="89" t="s">
        <v>47</v>
      </c>
      <c r="C368" s="81" t="s">
        <v>74</v>
      </c>
      <c r="D368" s="81" t="s">
        <v>56</v>
      </c>
      <c r="E368" s="81" t="s">
        <v>65</v>
      </c>
      <c r="F368" s="94"/>
      <c r="G368" s="71">
        <f t="shared" si="36"/>
        <v>165.75</v>
      </c>
      <c r="H368" s="71">
        <f t="shared" si="36"/>
        <v>813.4</v>
      </c>
      <c r="I368" s="71">
        <f t="shared" si="36"/>
        <v>813.4</v>
      </c>
    </row>
    <row r="369" spans="1:9" s="66" customFormat="1" ht="14.25" customHeight="1">
      <c r="A369" s="88" t="s">
        <v>28</v>
      </c>
      <c r="B369" s="89" t="s">
        <v>47</v>
      </c>
      <c r="C369" s="81" t="s">
        <v>74</v>
      </c>
      <c r="D369" s="81" t="s">
        <v>56</v>
      </c>
      <c r="E369" s="81" t="s">
        <v>65</v>
      </c>
      <c r="F369" s="94"/>
      <c r="G369" s="71">
        <f>G371</f>
        <v>165.75</v>
      </c>
      <c r="H369" s="71">
        <f>H370</f>
        <v>813.4</v>
      </c>
      <c r="I369" s="71">
        <f>I370</f>
        <v>813.4</v>
      </c>
    </row>
    <row r="370" spans="1:9" s="66" customFormat="1" ht="15.75" customHeight="1">
      <c r="A370" s="88" t="s">
        <v>123</v>
      </c>
      <c r="B370" s="89" t="s">
        <v>47</v>
      </c>
      <c r="C370" s="81" t="s">
        <v>74</v>
      </c>
      <c r="D370" s="81" t="s">
        <v>56</v>
      </c>
      <c r="E370" s="81" t="s">
        <v>152</v>
      </c>
      <c r="F370" s="94"/>
      <c r="G370" s="71">
        <f>G371</f>
        <v>165.75</v>
      </c>
      <c r="H370" s="71">
        <f>H371</f>
        <v>813.4</v>
      </c>
      <c r="I370" s="71">
        <f>I371</f>
        <v>813.4</v>
      </c>
    </row>
    <row r="371" spans="1:9" s="66" customFormat="1" ht="14.25" customHeight="1">
      <c r="A371" s="88" t="s">
        <v>23</v>
      </c>
      <c r="B371" s="89" t="s">
        <v>47</v>
      </c>
      <c r="C371" s="81" t="s">
        <v>74</v>
      </c>
      <c r="D371" s="81" t="s">
        <v>56</v>
      </c>
      <c r="E371" s="81" t="s">
        <v>152</v>
      </c>
      <c r="F371" s="81" t="s">
        <v>22</v>
      </c>
      <c r="G371" s="58">
        <v>165.75</v>
      </c>
      <c r="H371" s="71">
        <v>813.4</v>
      </c>
      <c r="I371" s="71">
        <v>813.4</v>
      </c>
    </row>
    <row r="372" spans="1:9" s="66" customFormat="1" ht="18" customHeight="1">
      <c r="A372" s="105" t="s">
        <v>42</v>
      </c>
      <c r="B372" s="106" t="s">
        <v>104</v>
      </c>
      <c r="C372" s="81"/>
      <c r="D372" s="81"/>
      <c r="E372" s="94"/>
      <c r="F372" s="81"/>
      <c r="G372" s="69">
        <f>G373</f>
        <v>3262.73805</v>
      </c>
      <c r="H372" s="69">
        <f>H373</f>
        <v>3194.51646</v>
      </c>
      <c r="I372" s="69">
        <f>I373</f>
        <v>3318.90511</v>
      </c>
    </row>
    <row r="373" spans="1:9" s="66" customFormat="1" ht="14.25" customHeight="1">
      <c r="A373" s="100" t="s">
        <v>1</v>
      </c>
      <c r="B373" s="102" t="s">
        <v>104</v>
      </c>
      <c r="C373" s="94" t="s">
        <v>56</v>
      </c>
      <c r="D373" s="94" t="s">
        <v>57</v>
      </c>
      <c r="E373" s="94"/>
      <c r="F373" s="94"/>
      <c r="G373" s="69">
        <f>G374+G382</f>
        <v>3262.73805</v>
      </c>
      <c r="H373" s="69">
        <f>H374+H382</f>
        <v>3194.51646</v>
      </c>
      <c r="I373" s="69">
        <f>I374+I382</f>
        <v>3318.90511</v>
      </c>
    </row>
    <row r="374" spans="1:9" s="66" customFormat="1" ht="27.75" customHeight="1">
      <c r="A374" s="100" t="s">
        <v>41</v>
      </c>
      <c r="B374" s="102" t="s">
        <v>104</v>
      </c>
      <c r="C374" s="94" t="s">
        <v>56</v>
      </c>
      <c r="D374" s="94" t="s">
        <v>69</v>
      </c>
      <c r="E374" s="81"/>
      <c r="F374" s="81"/>
      <c r="G374" s="69">
        <f aca="true" t="shared" si="37" ref="G374:I376">G375</f>
        <v>1581.6549999999997</v>
      </c>
      <c r="H374" s="70">
        <f t="shared" si="37"/>
        <v>1602.55</v>
      </c>
      <c r="I374" s="70">
        <f t="shared" si="37"/>
        <v>1666.66</v>
      </c>
    </row>
    <row r="375" spans="1:9" s="66" customFormat="1" ht="27.75" customHeight="1">
      <c r="A375" s="92" t="s">
        <v>127</v>
      </c>
      <c r="B375" s="89" t="s">
        <v>104</v>
      </c>
      <c r="C375" s="81" t="s">
        <v>56</v>
      </c>
      <c r="D375" s="81" t="s">
        <v>69</v>
      </c>
      <c r="E375" s="81" t="s">
        <v>132</v>
      </c>
      <c r="F375" s="81"/>
      <c r="G375" s="71">
        <f t="shared" si="37"/>
        <v>1581.6549999999997</v>
      </c>
      <c r="H375" s="72">
        <f t="shared" si="37"/>
        <v>1602.55</v>
      </c>
      <c r="I375" s="72">
        <f t="shared" si="37"/>
        <v>1666.66</v>
      </c>
    </row>
    <row r="376" spans="1:9" s="66" customFormat="1" ht="14.25" customHeight="1">
      <c r="A376" s="88" t="s">
        <v>36</v>
      </c>
      <c r="B376" s="89" t="s">
        <v>104</v>
      </c>
      <c r="C376" s="81" t="s">
        <v>56</v>
      </c>
      <c r="D376" s="81" t="s">
        <v>69</v>
      </c>
      <c r="E376" s="81" t="s">
        <v>68</v>
      </c>
      <c r="F376" s="81"/>
      <c r="G376" s="71">
        <f t="shared" si="37"/>
        <v>1581.6549999999997</v>
      </c>
      <c r="H376" s="72">
        <f t="shared" si="37"/>
        <v>1602.55</v>
      </c>
      <c r="I376" s="72">
        <f t="shared" si="37"/>
        <v>1666.66</v>
      </c>
    </row>
    <row r="377" spans="1:9" s="66" customFormat="1" ht="15" customHeight="1">
      <c r="A377" s="88" t="s">
        <v>28</v>
      </c>
      <c r="B377" s="89" t="s">
        <v>104</v>
      </c>
      <c r="C377" s="81" t="s">
        <v>56</v>
      </c>
      <c r="D377" s="81" t="s">
        <v>69</v>
      </c>
      <c r="E377" s="81" t="s">
        <v>70</v>
      </c>
      <c r="F377" s="81"/>
      <c r="G377" s="71">
        <f>G378+G381</f>
        <v>1581.6549999999997</v>
      </c>
      <c r="H377" s="72">
        <f>H378</f>
        <v>1602.55</v>
      </c>
      <c r="I377" s="72">
        <f>I378</f>
        <v>1666.66</v>
      </c>
    </row>
    <row r="378" spans="1:9" s="66" customFormat="1" ht="15.75" customHeight="1">
      <c r="A378" s="88" t="s">
        <v>129</v>
      </c>
      <c r="B378" s="89" t="s">
        <v>104</v>
      </c>
      <c r="C378" s="81" t="s">
        <v>56</v>
      </c>
      <c r="D378" s="81" t="s">
        <v>69</v>
      </c>
      <c r="E378" s="81" t="s">
        <v>133</v>
      </c>
      <c r="F378" s="81"/>
      <c r="G378" s="71">
        <f>G379+G380</f>
        <v>1554.9199999999998</v>
      </c>
      <c r="H378" s="72">
        <f>H379</f>
        <v>1602.55</v>
      </c>
      <c r="I378" s="72">
        <f>I379</f>
        <v>1666.66</v>
      </c>
    </row>
    <row r="379" spans="1:9" s="66" customFormat="1" ht="16.5" customHeight="1">
      <c r="A379" s="88" t="s">
        <v>63</v>
      </c>
      <c r="B379" s="89" t="s">
        <v>104</v>
      </c>
      <c r="C379" s="81" t="s">
        <v>56</v>
      </c>
      <c r="D379" s="81" t="s">
        <v>69</v>
      </c>
      <c r="E379" s="81" t="s">
        <v>133</v>
      </c>
      <c r="F379" s="81" t="s">
        <v>59</v>
      </c>
      <c r="G379" s="71">
        <v>1554.62</v>
      </c>
      <c r="H379" s="71">
        <v>1602.55</v>
      </c>
      <c r="I379" s="71">
        <v>1666.66</v>
      </c>
    </row>
    <row r="380" spans="1:9" s="66" customFormat="1" ht="16.5" customHeight="1">
      <c r="A380" s="95" t="s">
        <v>296</v>
      </c>
      <c r="B380" s="89" t="s">
        <v>104</v>
      </c>
      <c r="C380" s="81" t="s">
        <v>56</v>
      </c>
      <c r="D380" s="81" t="s">
        <v>69</v>
      </c>
      <c r="E380" s="81" t="s">
        <v>133</v>
      </c>
      <c r="F380" s="81" t="s">
        <v>298</v>
      </c>
      <c r="G380" s="71">
        <v>0.3</v>
      </c>
      <c r="H380" s="71">
        <v>0</v>
      </c>
      <c r="I380" s="71">
        <v>0</v>
      </c>
    </row>
    <row r="381" spans="1:9" s="66" customFormat="1" ht="22.5">
      <c r="A381" s="144" t="s">
        <v>419</v>
      </c>
      <c r="B381" s="89" t="s">
        <v>104</v>
      </c>
      <c r="C381" s="81" t="s">
        <v>56</v>
      </c>
      <c r="D381" s="81" t="s">
        <v>69</v>
      </c>
      <c r="E381" s="81" t="s">
        <v>421</v>
      </c>
      <c r="F381" s="81" t="s">
        <v>59</v>
      </c>
      <c r="G381" s="71">
        <f>20.534+6.201</f>
        <v>26.735</v>
      </c>
      <c r="H381" s="71">
        <v>0</v>
      </c>
      <c r="I381" s="71">
        <v>0</v>
      </c>
    </row>
    <row r="382" spans="1:9" s="66" customFormat="1" ht="37.5" customHeight="1">
      <c r="A382" s="125" t="s">
        <v>169</v>
      </c>
      <c r="B382" s="102" t="s">
        <v>104</v>
      </c>
      <c r="C382" s="94" t="s">
        <v>56</v>
      </c>
      <c r="D382" s="94" t="s">
        <v>73</v>
      </c>
      <c r="E382" s="109"/>
      <c r="F382" s="109"/>
      <c r="G382" s="69">
        <f aca="true" t="shared" si="38" ref="G382:I384">G383</f>
        <v>1681.08305</v>
      </c>
      <c r="H382" s="70">
        <f t="shared" si="38"/>
        <v>1591.96646</v>
      </c>
      <c r="I382" s="70">
        <f t="shared" si="38"/>
        <v>1652.24511</v>
      </c>
    </row>
    <row r="383" spans="1:9" s="66" customFormat="1" ht="21" customHeight="1">
      <c r="A383" s="92" t="s">
        <v>127</v>
      </c>
      <c r="B383" s="89" t="s">
        <v>104</v>
      </c>
      <c r="C383" s="81" t="s">
        <v>56</v>
      </c>
      <c r="D383" s="81" t="s">
        <v>73</v>
      </c>
      <c r="E383" s="81" t="s">
        <v>107</v>
      </c>
      <c r="F383" s="109"/>
      <c r="G383" s="69">
        <f t="shared" si="38"/>
        <v>1681.08305</v>
      </c>
      <c r="H383" s="70">
        <f t="shared" si="38"/>
        <v>1591.96646</v>
      </c>
      <c r="I383" s="70">
        <f t="shared" si="38"/>
        <v>1652.24511</v>
      </c>
    </row>
    <row r="384" spans="1:9" s="66" customFormat="1" ht="14.25" customHeight="1">
      <c r="A384" s="88" t="s">
        <v>26</v>
      </c>
      <c r="B384" s="89" t="s">
        <v>104</v>
      </c>
      <c r="C384" s="81" t="s">
        <v>56</v>
      </c>
      <c r="D384" s="81" t="s">
        <v>73</v>
      </c>
      <c r="E384" s="81" t="s">
        <v>61</v>
      </c>
      <c r="F384" s="109"/>
      <c r="G384" s="71">
        <f t="shared" si="38"/>
        <v>1681.08305</v>
      </c>
      <c r="H384" s="72">
        <f t="shared" si="38"/>
        <v>1591.96646</v>
      </c>
      <c r="I384" s="72">
        <f t="shared" si="38"/>
        <v>1652.24511</v>
      </c>
    </row>
    <row r="385" spans="1:9" s="66" customFormat="1" ht="13.5" customHeight="1">
      <c r="A385" s="88" t="s">
        <v>28</v>
      </c>
      <c r="B385" s="89" t="s">
        <v>104</v>
      </c>
      <c r="C385" s="81" t="s">
        <v>56</v>
      </c>
      <c r="D385" s="81" t="s">
        <v>73</v>
      </c>
      <c r="E385" s="81" t="s">
        <v>72</v>
      </c>
      <c r="F385" s="109"/>
      <c r="G385" s="71">
        <f>G386+G390</f>
        <v>1681.08305</v>
      </c>
      <c r="H385" s="72">
        <f>H386</f>
        <v>1591.96646</v>
      </c>
      <c r="I385" s="72">
        <f>I386</f>
        <v>1652.24511</v>
      </c>
    </row>
    <row r="386" spans="1:9" s="66" customFormat="1" ht="16.5" customHeight="1">
      <c r="A386" s="88" t="s">
        <v>129</v>
      </c>
      <c r="B386" s="89" t="s">
        <v>104</v>
      </c>
      <c r="C386" s="81" t="s">
        <v>56</v>
      </c>
      <c r="D386" s="81" t="s">
        <v>73</v>
      </c>
      <c r="E386" s="81" t="s">
        <v>122</v>
      </c>
      <c r="F386" s="81"/>
      <c r="G386" s="71">
        <f>G387+G388+G389</f>
        <v>1662.31905</v>
      </c>
      <c r="H386" s="72">
        <f>H387+H390</f>
        <v>1591.96646</v>
      </c>
      <c r="I386" s="72">
        <f>I387+I390</f>
        <v>1652.24511</v>
      </c>
    </row>
    <row r="387" spans="1:9" s="66" customFormat="1" ht="15.75" customHeight="1">
      <c r="A387" s="88" t="s">
        <v>63</v>
      </c>
      <c r="B387" s="89" t="s">
        <v>104</v>
      </c>
      <c r="C387" s="81" t="s">
        <v>56</v>
      </c>
      <c r="D387" s="81" t="s">
        <v>73</v>
      </c>
      <c r="E387" s="81" t="s">
        <v>122</v>
      </c>
      <c r="F387" s="81" t="s">
        <v>59</v>
      </c>
      <c r="G387" s="71">
        <f>1459.00621+0.5+3</f>
        <v>1462.50621</v>
      </c>
      <c r="H387" s="72">
        <v>1506.96646</v>
      </c>
      <c r="I387" s="72">
        <v>1567.24511</v>
      </c>
    </row>
    <row r="388" spans="1:9" s="66" customFormat="1" ht="17.25" customHeight="1">
      <c r="A388" s="88" t="s">
        <v>110</v>
      </c>
      <c r="B388" s="89" t="s">
        <v>104</v>
      </c>
      <c r="C388" s="81" t="s">
        <v>56</v>
      </c>
      <c r="D388" s="81" t="s">
        <v>73</v>
      </c>
      <c r="E388" s="81" t="s">
        <v>122</v>
      </c>
      <c r="F388" s="81" t="s">
        <v>64</v>
      </c>
      <c r="G388" s="71">
        <f>183.95-3</f>
        <v>180.95</v>
      </c>
      <c r="H388" s="72">
        <v>85</v>
      </c>
      <c r="I388" s="72">
        <v>85</v>
      </c>
    </row>
    <row r="389" spans="1:9" s="66" customFormat="1" ht="15.75" customHeight="1">
      <c r="A389" s="95" t="s">
        <v>296</v>
      </c>
      <c r="B389" s="89" t="s">
        <v>47</v>
      </c>
      <c r="C389" s="81" t="s">
        <v>56</v>
      </c>
      <c r="D389" s="81" t="s">
        <v>58</v>
      </c>
      <c r="E389" s="81" t="s">
        <v>122</v>
      </c>
      <c r="F389" s="81" t="s">
        <v>298</v>
      </c>
      <c r="G389" s="71">
        <f>19.66284-0.8</f>
        <v>18.86284</v>
      </c>
      <c r="H389" s="71">
        <v>0</v>
      </c>
      <c r="I389" s="71">
        <v>0</v>
      </c>
    </row>
    <row r="390" spans="1:9" s="66" customFormat="1" ht="22.5">
      <c r="A390" s="144" t="s">
        <v>419</v>
      </c>
      <c r="B390" s="89" t="s">
        <v>104</v>
      </c>
      <c r="C390" s="81" t="s">
        <v>56</v>
      </c>
      <c r="D390" s="81" t="s">
        <v>73</v>
      </c>
      <c r="E390" s="81" t="s">
        <v>420</v>
      </c>
      <c r="F390" s="81" t="s">
        <v>59</v>
      </c>
      <c r="G390" s="71">
        <f>14.412+4.352</f>
        <v>18.764000000000003</v>
      </c>
      <c r="H390" s="72">
        <v>85</v>
      </c>
      <c r="I390" s="72">
        <v>85</v>
      </c>
    </row>
  </sheetData>
  <mergeCells count="15">
    <mergeCell ref="F4:G4"/>
    <mergeCell ref="A5:I5"/>
    <mergeCell ref="A6:A7"/>
    <mergeCell ref="B6:B7"/>
    <mergeCell ref="C6:C7"/>
    <mergeCell ref="D6:D7"/>
    <mergeCell ref="E6:E7"/>
    <mergeCell ref="F6:F7"/>
    <mergeCell ref="G6:I6"/>
    <mergeCell ref="F3:G3"/>
    <mergeCell ref="H3:I3"/>
    <mergeCell ref="F1:G1"/>
    <mergeCell ref="H1:I1"/>
    <mergeCell ref="F2:G2"/>
    <mergeCell ref="H2:I2"/>
  </mergeCells>
  <printOptions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6"/>
  <sheetViews>
    <sheetView zoomScale="130" zoomScaleNormal="130" workbookViewId="0" topLeftCell="A1">
      <selection activeCell="H214" sqref="H214"/>
    </sheetView>
  </sheetViews>
  <sheetFormatPr defaultColWidth="9.00390625" defaultRowHeight="12.75"/>
  <cols>
    <col min="1" max="1" width="61.625" style="6" customWidth="1"/>
    <col min="2" max="2" width="4.75390625" style="2" customWidth="1"/>
    <col min="3" max="3" width="5.00390625" style="2" customWidth="1"/>
    <col min="4" max="4" width="4.375" style="2" customWidth="1"/>
    <col min="5" max="5" width="11.00390625" style="2" customWidth="1"/>
    <col min="6" max="6" width="5.375" style="2" customWidth="1"/>
    <col min="7" max="7" width="16.875" style="44" customWidth="1"/>
    <col min="8" max="8" width="20.375" style="44" customWidth="1"/>
    <col min="9" max="9" width="17.00390625" style="44" customWidth="1"/>
    <col min="10" max="10" width="6.00390625" style="2" customWidth="1"/>
    <col min="11" max="16384" width="9.125" style="2" customWidth="1"/>
  </cols>
  <sheetData>
    <row r="1" spans="1:9" ht="12.75" customHeight="1">
      <c r="A1" s="5"/>
      <c r="B1" s="1"/>
      <c r="C1" s="1"/>
      <c r="D1" s="1"/>
      <c r="E1" s="3"/>
      <c r="F1" s="162"/>
      <c r="G1" s="162"/>
      <c r="H1" s="164" t="s">
        <v>17</v>
      </c>
      <c r="I1" s="164"/>
    </row>
    <row r="2" spans="1:9" ht="29.25" customHeight="1">
      <c r="A2" s="5"/>
      <c r="B2" s="1"/>
      <c r="C2" s="1"/>
      <c r="D2" s="1"/>
      <c r="E2" s="4"/>
      <c r="F2" s="157"/>
      <c r="G2" s="157"/>
      <c r="H2" s="163" t="s">
        <v>35</v>
      </c>
      <c r="I2" s="163"/>
    </row>
    <row r="3" spans="1:9" ht="15" customHeight="1">
      <c r="A3" s="5"/>
      <c r="B3" s="1"/>
      <c r="C3" s="1"/>
      <c r="D3" s="1"/>
      <c r="E3" s="4"/>
      <c r="F3" s="157"/>
      <c r="G3" s="157"/>
      <c r="H3" s="163" t="s">
        <v>327</v>
      </c>
      <c r="I3" s="163"/>
    </row>
    <row r="4" spans="1:9" ht="15.75" customHeight="1">
      <c r="A4" s="5"/>
      <c r="B4" s="1"/>
      <c r="C4" s="1"/>
      <c r="D4" s="1"/>
      <c r="E4" s="4"/>
      <c r="F4" s="157"/>
      <c r="G4" s="157"/>
      <c r="I4" s="44" t="s">
        <v>329</v>
      </c>
    </row>
    <row r="5" spans="1:9" ht="16.5" customHeight="1">
      <c r="A5" s="156" t="s">
        <v>328</v>
      </c>
      <c r="B5" s="156"/>
      <c r="C5" s="156"/>
      <c r="D5" s="156"/>
      <c r="E5" s="156"/>
      <c r="F5" s="156"/>
      <c r="G5" s="156"/>
      <c r="H5" s="156"/>
      <c r="I5" s="156"/>
    </row>
    <row r="6" spans="1:9" ht="13.5" customHeight="1">
      <c r="A6" s="158" t="s">
        <v>0</v>
      </c>
      <c r="B6" s="159" t="s">
        <v>52</v>
      </c>
      <c r="C6" s="160" t="s">
        <v>53</v>
      </c>
      <c r="D6" s="160" t="s">
        <v>55</v>
      </c>
      <c r="E6" s="160" t="s">
        <v>32</v>
      </c>
      <c r="F6" s="160" t="s">
        <v>33</v>
      </c>
      <c r="G6" s="161" t="s">
        <v>154</v>
      </c>
      <c r="H6" s="161"/>
      <c r="I6" s="161"/>
    </row>
    <row r="7" spans="1:9" ht="41.25" customHeight="1">
      <c r="A7" s="158"/>
      <c r="B7" s="159"/>
      <c r="C7" s="160"/>
      <c r="D7" s="160"/>
      <c r="E7" s="160"/>
      <c r="F7" s="160"/>
      <c r="G7" s="45" t="s">
        <v>165</v>
      </c>
      <c r="H7" s="45" t="s">
        <v>185</v>
      </c>
      <c r="I7" s="45" t="s">
        <v>268</v>
      </c>
    </row>
    <row r="8" spans="1:9" ht="12.75" customHeight="1">
      <c r="A8" s="26">
        <v>1</v>
      </c>
      <c r="B8" s="27">
        <v>2</v>
      </c>
      <c r="C8" s="8" t="s">
        <v>34</v>
      </c>
      <c r="D8" s="8" t="s">
        <v>13</v>
      </c>
      <c r="E8" s="8" t="s">
        <v>14</v>
      </c>
      <c r="F8" s="8" t="s">
        <v>54</v>
      </c>
      <c r="G8" s="28">
        <v>7</v>
      </c>
      <c r="H8" s="29">
        <v>8</v>
      </c>
      <c r="I8" s="29">
        <v>9</v>
      </c>
    </row>
    <row r="9" spans="1:9" s="11" customFormat="1" ht="17.25" customHeight="1">
      <c r="A9" s="30" t="s">
        <v>8</v>
      </c>
      <c r="B9" s="27"/>
      <c r="C9" s="8"/>
      <c r="D9" s="8"/>
      <c r="E9" s="8"/>
      <c r="F9" s="8"/>
      <c r="G9" s="14">
        <f>G10+G300</f>
        <v>487109.21080999996</v>
      </c>
      <c r="H9" s="14">
        <f>H10+H300</f>
        <v>125943.52136</v>
      </c>
      <c r="I9" s="14">
        <f>I10+I300</f>
        <v>68378.2</v>
      </c>
    </row>
    <row r="10" spans="1:9" s="11" customFormat="1" ht="18.75" customHeight="1">
      <c r="A10" s="31" t="s">
        <v>15</v>
      </c>
      <c r="B10" s="21" t="s">
        <v>47</v>
      </c>
      <c r="C10" s="22"/>
      <c r="D10" s="22"/>
      <c r="E10" s="22"/>
      <c r="F10" s="22"/>
      <c r="G10" s="46">
        <f>G11+G68+G76+G93+G124+G216+G235+G260+G273+G294</f>
        <v>484010.28459999996</v>
      </c>
      <c r="H10" s="46">
        <f>H11+H68+H76+H93+H124+H216+H235+H260+H273+H294</f>
        <v>122749.0049</v>
      </c>
      <c r="I10" s="46">
        <f>I11+I68+I76+I93+I124+I216+I235+I260+I273+I294</f>
        <v>65059.29489</v>
      </c>
    </row>
    <row r="11" spans="1:9" s="11" customFormat="1" ht="14.25" customHeight="1">
      <c r="A11" s="24" t="s">
        <v>1</v>
      </c>
      <c r="B11" s="19" t="s">
        <v>47</v>
      </c>
      <c r="C11" s="12" t="s">
        <v>56</v>
      </c>
      <c r="D11" s="12" t="s">
        <v>57</v>
      </c>
      <c r="E11" s="12"/>
      <c r="F11" s="12"/>
      <c r="G11" s="14">
        <f>G12+G35+G42</f>
        <v>32357.897370000002</v>
      </c>
      <c r="H11" s="14">
        <f>H12+H35+H42</f>
        <v>31919.555</v>
      </c>
      <c r="I11" s="14">
        <f>I12+I35+I42</f>
        <v>30115.875</v>
      </c>
    </row>
    <row r="12" spans="1:9" s="11" customFormat="1" ht="36.75" customHeight="1">
      <c r="A12" s="32" t="s">
        <v>19</v>
      </c>
      <c r="B12" s="13" t="s">
        <v>47</v>
      </c>
      <c r="C12" s="12" t="s">
        <v>56</v>
      </c>
      <c r="D12" s="12" t="s">
        <v>58</v>
      </c>
      <c r="E12" s="12"/>
      <c r="F12" s="12"/>
      <c r="G12" s="14">
        <f>G13+G23+G28</f>
        <v>28639.897370000002</v>
      </c>
      <c r="H12" s="14">
        <f>H13+H28</f>
        <v>27421.475</v>
      </c>
      <c r="I12" s="14">
        <f>I13+I28</f>
        <v>28764.015</v>
      </c>
    </row>
    <row r="13" spans="1:9" s="11" customFormat="1" ht="27" customHeight="1">
      <c r="A13" s="32" t="s">
        <v>127</v>
      </c>
      <c r="B13" s="7" t="s">
        <v>47</v>
      </c>
      <c r="C13" s="8" t="s">
        <v>56</v>
      </c>
      <c r="D13" s="8" t="s">
        <v>58</v>
      </c>
      <c r="E13" s="8" t="s">
        <v>107</v>
      </c>
      <c r="F13" s="12"/>
      <c r="G13" s="14">
        <f>G16+G20</f>
        <v>27106.44737</v>
      </c>
      <c r="H13" s="14">
        <f>H14+H18+H23</f>
        <v>26737.225</v>
      </c>
      <c r="I13" s="14">
        <f>I14+I18+I23</f>
        <v>28764.015</v>
      </c>
    </row>
    <row r="14" spans="1:9" ht="18.75" customHeight="1">
      <c r="A14" s="26" t="s">
        <v>37</v>
      </c>
      <c r="B14" s="7" t="s">
        <v>47</v>
      </c>
      <c r="C14" s="8" t="s">
        <v>56</v>
      </c>
      <c r="D14" s="8" t="s">
        <v>58</v>
      </c>
      <c r="E14" s="8" t="s">
        <v>60</v>
      </c>
      <c r="F14" s="9"/>
      <c r="G14" s="15">
        <f>G16</f>
        <v>1602.4</v>
      </c>
      <c r="H14" s="15">
        <f>H16</f>
        <v>1666.5</v>
      </c>
      <c r="I14" s="15">
        <f>I16</f>
        <v>1733.16</v>
      </c>
    </row>
    <row r="15" spans="1:9" ht="16.5" customHeight="1">
      <c r="A15" s="26" t="s">
        <v>28</v>
      </c>
      <c r="B15" s="7" t="s">
        <v>47</v>
      </c>
      <c r="C15" s="8" t="s">
        <v>56</v>
      </c>
      <c r="D15" s="8" t="s">
        <v>58</v>
      </c>
      <c r="E15" s="8" t="s">
        <v>71</v>
      </c>
      <c r="F15" s="9"/>
      <c r="G15" s="15">
        <f aca="true" t="shared" si="0" ref="G15:I16">G16</f>
        <v>1602.4</v>
      </c>
      <c r="H15" s="15">
        <f t="shared" si="0"/>
        <v>1666.5</v>
      </c>
      <c r="I15" s="15">
        <f t="shared" si="0"/>
        <v>1733.16</v>
      </c>
    </row>
    <row r="16" spans="1:9" ht="16.5" customHeight="1">
      <c r="A16" s="26" t="s">
        <v>129</v>
      </c>
      <c r="B16" s="7" t="s">
        <v>47</v>
      </c>
      <c r="C16" s="8" t="s">
        <v>56</v>
      </c>
      <c r="D16" s="8" t="s">
        <v>58</v>
      </c>
      <c r="E16" s="8" t="s">
        <v>128</v>
      </c>
      <c r="F16" s="10"/>
      <c r="G16" s="15">
        <f t="shared" si="0"/>
        <v>1602.4</v>
      </c>
      <c r="H16" s="15">
        <f t="shared" si="0"/>
        <v>1666.5</v>
      </c>
      <c r="I16" s="15">
        <f t="shared" si="0"/>
        <v>1733.16</v>
      </c>
    </row>
    <row r="17" spans="1:9" ht="14.25" customHeight="1">
      <c r="A17" s="26" t="s">
        <v>63</v>
      </c>
      <c r="B17" s="7" t="s">
        <v>47</v>
      </c>
      <c r="C17" s="8" t="s">
        <v>56</v>
      </c>
      <c r="D17" s="8" t="s">
        <v>58</v>
      </c>
      <c r="E17" s="8" t="s">
        <v>128</v>
      </c>
      <c r="F17" s="8" t="s">
        <v>59</v>
      </c>
      <c r="G17" s="15">
        <v>1602.4</v>
      </c>
      <c r="H17" s="15">
        <v>1666.5</v>
      </c>
      <c r="I17" s="15">
        <v>1733.16</v>
      </c>
    </row>
    <row r="18" spans="1:9" ht="17.25" customHeight="1">
      <c r="A18" s="26" t="s">
        <v>26</v>
      </c>
      <c r="B18" s="7" t="s">
        <v>47</v>
      </c>
      <c r="C18" s="8" t="s">
        <v>56</v>
      </c>
      <c r="D18" s="8" t="s">
        <v>58</v>
      </c>
      <c r="E18" s="8" t="s">
        <v>61</v>
      </c>
      <c r="F18" s="10"/>
      <c r="G18" s="15">
        <f aca="true" t="shared" si="1" ref="G18:I19">G19</f>
        <v>25504.04737</v>
      </c>
      <c r="H18" s="15">
        <f t="shared" si="1"/>
        <v>25011.725</v>
      </c>
      <c r="I18" s="15">
        <f t="shared" si="1"/>
        <v>26968.855</v>
      </c>
    </row>
    <row r="19" spans="1:9" ht="15" customHeight="1">
      <c r="A19" s="26" t="s">
        <v>28</v>
      </c>
      <c r="B19" s="7" t="s">
        <v>47</v>
      </c>
      <c r="C19" s="8" t="s">
        <v>56</v>
      </c>
      <c r="D19" s="8" t="s">
        <v>58</v>
      </c>
      <c r="E19" s="8" t="s">
        <v>72</v>
      </c>
      <c r="F19" s="10"/>
      <c r="G19" s="15">
        <f t="shared" si="1"/>
        <v>25504.04737</v>
      </c>
      <c r="H19" s="15">
        <f t="shared" si="1"/>
        <v>25011.725</v>
      </c>
      <c r="I19" s="15">
        <f t="shared" si="1"/>
        <v>26968.855</v>
      </c>
    </row>
    <row r="20" spans="1:9" ht="16.5" customHeight="1">
      <c r="A20" s="26" t="s">
        <v>129</v>
      </c>
      <c r="B20" s="7" t="s">
        <v>47</v>
      </c>
      <c r="C20" s="8" t="s">
        <v>56</v>
      </c>
      <c r="D20" s="8" t="s">
        <v>58</v>
      </c>
      <c r="E20" s="8" t="s">
        <v>122</v>
      </c>
      <c r="F20" s="8"/>
      <c r="G20" s="15">
        <f>G21+G22</f>
        <v>25504.04737</v>
      </c>
      <c r="H20" s="15">
        <f>H21+H22</f>
        <v>25011.725</v>
      </c>
      <c r="I20" s="15">
        <f>I21+I22</f>
        <v>26968.855</v>
      </c>
    </row>
    <row r="21" spans="1:9" ht="19.5" customHeight="1">
      <c r="A21" s="26" t="s">
        <v>63</v>
      </c>
      <c r="B21" s="7" t="s">
        <v>47</v>
      </c>
      <c r="C21" s="8" t="s">
        <v>56</v>
      </c>
      <c r="D21" s="8" t="s">
        <v>58</v>
      </c>
      <c r="E21" s="8" t="s">
        <v>122</v>
      </c>
      <c r="F21" s="8" t="s">
        <v>59</v>
      </c>
      <c r="G21" s="15">
        <v>22862.5</v>
      </c>
      <c r="H21" s="15">
        <v>23777</v>
      </c>
      <c r="I21" s="15">
        <v>24728.1</v>
      </c>
    </row>
    <row r="22" spans="1:9" s="11" customFormat="1" ht="20.25" customHeight="1">
      <c r="A22" s="26" t="s">
        <v>124</v>
      </c>
      <c r="B22" s="7" t="s">
        <v>47</v>
      </c>
      <c r="C22" s="8" t="s">
        <v>56</v>
      </c>
      <c r="D22" s="8" t="s">
        <v>58</v>
      </c>
      <c r="E22" s="8" t="s">
        <v>122</v>
      </c>
      <c r="F22" s="8" t="s">
        <v>64</v>
      </c>
      <c r="G22" s="15">
        <v>2641.54737</v>
      </c>
      <c r="H22" s="15">
        <v>1234.725</v>
      </c>
      <c r="I22" s="15">
        <v>2240.755</v>
      </c>
    </row>
    <row r="23" spans="1:9" s="11" customFormat="1" ht="19.5" customHeight="1">
      <c r="A23" s="32" t="s">
        <v>27</v>
      </c>
      <c r="B23" s="7" t="s">
        <v>47</v>
      </c>
      <c r="C23" s="8" t="s">
        <v>56</v>
      </c>
      <c r="D23" s="8" t="s">
        <v>58</v>
      </c>
      <c r="E23" s="8" t="s">
        <v>62</v>
      </c>
      <c r="F23" s="12"/>
      <c r="G23" s="14">
        <f aca="true" t="shared" si="2" ref="G23:I25">G24</f>
        <v>57</v>
      </c>
      <c r="H23" s="14">
        <f t="shared" si="2"/>
        <v>59</v>
      </c>
      <c r="I23" s="14">
        <f t="shared" si="2"/>
        <v>62</v>
      </c>
    </row>
    <row r="24" spans="1:9" s="11" customFormat="1" ht="16.5" customHeight="1">
      <c r="A24" s="26" t="s">
        <v>28</v>
      </c>
      <c r="B24" s="7" t="s">
        <v>47</v>
      </c>
      <c r="C24" s="8" t="s">
        <v>56</v>
      </c>
      <c r="D24" s="8" t="s">
        <v>58</v>
      </c>
      <c r="E24" s="8" t="s">
        <v>99</v>
      </c>
      <c r="F24" s="8"/>
      <c r="G24" s="15">
        <f t="shared" si="2"/>
        <v>57</v>
      </c>
      <c r="H24" s="15">
        <f t="shared" si="2"/>
        <v>59</v>
      </c>
      <c r="I24" s="15">
        <f t="shared" si="2"/>
        <v>62</v>
      </c>
    </row>
    <row r="25" spans="1:9" s="11" customFormat="1" ht="15" customHeight="1">
      <c r="A25" s="26" t="s">
        <v>28</v>
      </c>
      <c r="B25" s="7" t="s">
        <v>47</v>
      </c>
      <c r="C25" s="8" t="s">
        <v>56</v>
      </c>
      <c r="D25" s="8" t="s">
        <v>58</v>
      </c>
      <c r="E25" s="8" t="s">
        <v>65</v>
      </c>
      <c r="F25" s="8"/>
      <c r="G25" s="15">
        <f t="shared" si="2"/>
        <v>57</v>
      </c>
      <c r="H25" s="15">
        <f t="shared" si="2"/>
        <v>59</v>
      </c>
      <c r="I25" s="15">
        <f t="shared" si="2"/>
        <v>62</v>
      </c>
    </row>
    <row r="26" spans="1:9" s="11" customFormat="1" ht="39" customHeight="1">
      <c r="A26" s="26" t="s">
        <v>130</v>
      </c>
      <c r="B26" s="13" t="s">
        <v>47</v>
      </c>
      <c r="C26" s="8" t="s">
        <v>56</v>
      </c>
      <c r="D26" s="8" t="s">
        <v>58</v>
      </c>
      <c r="E26" s="8" t="s">
        <v>66</v>
      </c>
      <c r="F26" s="8"/>
      <c r="G26" s="15">
        <f>G27</f>
        <v>57</v>
      </c>
      <c r="H26" s="15">
        <f>H27</f>
        <v>59</v>
      </c>
      <c r="I26" s="15">
        <f>I27</f>
        <v>62</v>
      </c>
    </row>
    <row r="27" spans="1:9" s="11" customFormat="1" ht="15" customHeight="1">
      <c r="A27" s="26" t="s">
        <v>39</v>
      </c>
      <c r="B27" s="7" t="s">
        <v>47</v>
      </c>
      <c r="C27" s="8" t="s">
        <v>56</v>
      </c>
      <c r="D27" s="8" t="s">
        <v>58</v>
      </c>
      <c r="E27" s="8" t="s">
        <v>66</v>
      </c>
      <c r="F27" s="8" t="s">
        <v>40</v>
      </c>
      <c r="G27" s="15">
        <v>57</v>
      </c>
      <c r="H27" s="15">
        <v>59</v>
      </c>
      <c r="I27" s="15">
        <v>62</v>
      </c>
    </row>
    <row r="28" spans="1:9" s="11" customFormat="1" ht="25.5" customHeight="1">
      <c r="A28" s="37" t="s">
        <v>331</v>
      </c>
      <c r="B28" s="13" t="s">
        <v>47</v>
      </c>
      <c r="C28" s="8" t="s">
        <v>56</v>
      </c>
      <c r="D28" s="8" t="s">
        <v>58</v>
      </c>
      <c r="E28" s="12" t="s">
        <v>148</v>
      </c>
      <c r="F28" s="12"/>
      <c r="G28" s="14">
        <f aca="true" t="shared" si="3" ref="G28:I29">G29</f>
        <v>1476.45</v>
      </c>
      <c r="H28" s="14">
        <f t="shared" si="3"/>
        <v>684.25</v>
      </c>
      <c r="I28" s="14">
        <f t="shared" si="3"/>
        <v>0</v>
      </c>
    </row>
    <row r="29" spans="1:9" s="11" customFormat="1" ht="15" customHeight="1">
      <c r="A29" s="26" t="s">
        <v>145</v>
      </c>
      <c r="B29" s="7" t="s">
        <v>47</v>
      </c>
      <c r="C29" s="8" t="s">
        <v>56</v>
      </c>
      <c r="D29" s="8" t="s">
        <v>58</v>
      </c>
      <c r="E29" s="8" t="s">
        <v>149</v>
      </c>
      <c r="F29" s="8"/>
      <c r="G29" s="15">
        <f t="shared" si="3"/>
        <v>1476.45</v>
      </c>
      <c r="H29" s="15">
        <f t="shared" si="3"/>
        <v>684.25</v>
      </c>
      <c r="I29" s="15">
        <f t="shared" si="3"/>
        <v>0</v>
      </c>
    </row>
    <row r="30" spans="1:9" s="11" customFormat="1" ht="15" customHeight="1">
      <c r="A30" s="26" t="s">
        <v>146</v>
      </c>
      <c r="B30" s="7" t="s">
        <v>47</v>
      </c>
      <c r="C30" s="8" t="s">
        <v>56</v>
      </c>
      <c r="D30" s="8" t="s">
        <v>58</v>
      </c>
      <c r="E30" s="8" t="s">
        <v>150</v>
      </c>
      <c r="F30" s="8"/>
      <c r="G30" s="15">
        <f>G34+G32</f>
        <v>1476.45</v>
      </c>
      <c r="H30" s="15">
        <f>H31+H34</f>
        <v>684.25</v>
      </c>
      <c r="I30" s="15">
        <f>I31+I34</f>
        <v>0</v>
      </c>
    </row>
    <row r="31" spans="1:9" s="11" customFormat="1" ht="15" customHeight="1">
      <c r="A31" s="26" t="s">
        <v>151</v>
      </c>
      <c r="B31" s="7" t="s">
        <v>47</v>
      </c>
      <c r="C31" s="8" t="s">
        <v>56</v>
      </c>
      <c r="D31" s="8" t="s">
        <v>58</v>
      </c>
      <c r="E31" s="8" t="s">
        <v>147</v>
      </c>
      <c r="F31" s="8"/>
      <c r="G31" s="15">
        <f>G32</f>
        <v>1323.45</v>
      </c>
      <c r="H31" s="15">
        <f>H32</f>
        <v>607.75</v>
      </c>
      <c r="I31" s="15">
        <f>I32</f>
        <v>0</v>
      </c>
    </row>
    <row r="32" spans="1:9" s="11" customFormat="1" ht="15" customHeight="1">
      <c r="A32" s="26" t="s">
        <v>63</v>
      </c>
      <c r="B32" s="7" t="s">
        <v>47</v>
      </c>
      <c r="C32" s="8" t="s">
        <v>56</v>
      </c>
      <c r="D32" s="8" t="s">
        <v>58</v>
      </c>
      <c r="E32" s="8" t="s">
        <v>147</v>
      </c>
      <c r="F32" s="8" t="s">
        <v>59</v>
      </c>
      <c r="G32" s="15">
        <v>1323.45</v>
      </c>
      <c r="H32" s="15">
        <v>607.75</v>
      </c>
      <c r="I32" s="15">
        <v>0</v>
      </c>
    </row>
    <row r="33" spans="1:9" s="11" customFormat="1" ht="15" customHeight="1">
      <c r="A33" s="26" t="s">
        <v>151</v>
      </c>
      <c r="B33" s="7" t="s">
        <v>47</v>
      </c>
      <c r="C33" s="8" t="s">
        <v>56</v>
      </c>
      <c r="D33" s="8" t="s">
        <v>58</v>
      </c>
      <c r="E33" s="8" t="s">
        <v>147</v>
      </c>
      <c r="F33" s="8"/>
      <c r="G33" s="15">
        <f>G34</f>
        <v>153</v>
      </c>
      <c r="H33" s="15">
        <f>H34</f>
        <v>76.5</v>
      </c>
      <c r="I33" s="15">
        <f>I34</f>
        <v>0</v>
      </c>
    </row>
    <row r="34" spans="1:9" s="11" customFormat="1" ht="15" customHeight="1">
      <c r="A34" s="26" t="s">
        <v>110</v>
      </c>
      <c r="B34" s="7" t="s">
        <v>47</v>
      </c>
      <c r="C34" s="8" t="s">
        <v>56</v>
      </c>
      <c r="D34" s="8" t="s">
        <v>58</v>
      </c>
      <c r="E34" s="8" t="s">
        <v>147</v>
      </c>
      <c r="F34" s="8" t="s">
        <v>64</v>
      </c>
      <c r="G34" s="15">
        <v>153</v>
      </c>
      <c r="H34" s="15">
        <v>76.5</v>
      </c>
      <c r="I34" s="15">
        <v>0</v>
      </c>
    </row>
    <row r="35" spans="1:9" s="11" customFormat="1" ht="15" customHeight="1">
      <c r="A35" s="24" t="s">
        <v>2</v>
      </c>
      <c r="B35" s="7" t="s">
        <v>47</v>
      </c>
      <c r="C35" s="12" t="s">
        <v>56</v>
      </c>
      <c r="D35" s="12" t="s">
        <v>75</v>
      </c>
      <c r="E35" s="12"/>
      <c r="F35" s="12"/>
      <c r="G35" s="14">
        <f>G36</f>
        <v>50</v>
      </c>
      <c r="H35" s="14">
        <f>H36</f>
        <v>50</v>
      </c>
      <c r="I35" s="14">
        <f>I36</f>
        <v>50</v>
      </c>
    </row>
    <row r="36" spans="1:9" s="11" customFormat="1" ht="16.5" customHeight="1">
      <c r="A36" s="26" t="s">
        <v>27</v>
      </c>
      <c r="B36" s="7" t="s">
        <v>47</v>
      </c>
      <c r="C36" s="8" t="s">
        <v>56</v>
      </c>
      <c r="D36" s="8" t="s">
        <v>75</v>
      </c>
      <c r="E36" s="8" t="s">
        <v>62</v>
      </c>
      <c r="F36" s="8"/>
      <c r="G36" s="15">
        <f>G38</f>
        <v>50</v>
      </c>
      <c r="H36" s="15">
        <f>H38</f>
        <v>50</v>
      </c>
      <c r="I36" s="15">
        <f>I38</f>
        <v>50</v>
      </c>
    </row>
    <row r="37" spans="1:9" s="11" customFormat="1" ht="13.5" customHeight="1">
      <c r="A37" s="26" t="s">
        <v>28</v>
      </c>
      <c r="B37" s="7" t="s">
        <v>47</v>
      </c>
      <c r="C37" s="8" t="s">
        <v>56</v>
      </c>
      <c r="D37" s="8" t="s">
        <v>75</v>
      </c>
      <c r="E37" s="8" t="s">
        <v>99</v>
      </c>
      <c r="F37" s="8"/>
      <c r="G37" s="15">
        <f aca="true" t="shared" si="4" ref="G37:I40">G38</f>
        <v>50</v>
      </c>
      <c r="H37" s="15">
        <f t="shared" si="4"/>
        <v>50</v>
      </c>
      <c r="I37" s="15">
        <f t="shared" si="4"/>
        <v>50</v>
      </c>
    </row>
    <row r="38" spans="1:9" s="11" customFormat="1" ht="13.5" customHeight="1">
      <c r="A38" s="26" t="s">
        <v>28</v>
      </c>
      <c r="B38" s="7" t="s">
        <v>47</v>
      </c>
      <c r="C38" s="8" t="s">
        <v>56</v>
      </c>
      <c r="D38" s="8" t="s">
        <v>75</v>
      </c>
      <c r="E38" s="8" t="s">
        <v>65</v>
      </c>
      <c r="F38" s="8"/>
      <c r="G38" s="15">
        <f t="shared" si="4"/>
        <v>50</v>
      </c>
      <c r="H38" s="15">
        <f t="shared" si="4"/>
        <v>50</v>
      </c>
      <c r="I38" s="15">
        <f t="shared" si="4"/>
        <v>50</v>
      </c>
    </row>
    <row r="39" spans="1:9" s="11" customFormat="1" ht="23.25" customHeight="1">
      <c r="A39" s="26" t="s">
        <v>131</v>
      </c>
      <c r="B39" s="7" t="s">
        <v>47</v>
      </c>
      <c r="C39" s="8" t="s">
        <v>56</v>
      </c>
      <c r="D39" s="8" t="s">
        <v>75</v>
      </c>
      <c r="E39" s="8" t="s">
        <v>67</v>
      </c>
      <c r="F39" s="8"/>
      <c r="G39" s="15">
        <f t="shared" si="4"/>
        <v>50</v>
      </c>
      <c r="H39" s="15">
        <f t="shared" si="4"/>
        <v>50</v>
      </c>
      <c r="I39" s="15">
        <f t="shared" si="4"/>
        <v>50</v>
      </c>
    </row>
    <row r="40" spans="1:9" s="11" customFormat="1" ht="20.25" customHeight="1">
      <c r="A40" s="33" t="s">
        <v>141</v>
      </c>
      <c r="B40" s="7" t="s">
        <v>47</v>
      </c>
      <c r="C40" s="8" t="s">
        <v>56</v>
      </c>
      <c r="D40" s="8" t="s">
        <v>75</v>
      </c>
      <c r="E40" s="8" t="s">
        <v>67</v>
      </c>
      <c r="F40" s="8"/>
      <c r="G40" s="15">
        <f t="shared" si="4"/>
        <v>50</v>
      </c>
      <c r="H40" s="15">
        <f t="shared" si="4"/>
        <v>50</v>
      </c>
      <c r="I40" s="15">
        <f t="shared" si="4"/>
        <v>50</v>
      </c>
    </row>
    <row r="41" spans="1:9" s="11" customFormat="1" ht="15" customHeight="1">
      <c r="A41" s="26" t="s">
        <v>21</v>
      </c>
      <c r="B41" s="7" t="s">
        <v>47</v>
      </c>
      <c r="C41" s="8" t="s">
        <v>56</v>
      </c>
      <c r="D41" s="8" t="s">
        <v>75</v>
      </c>
      <c r="E41" s="8" t="s">
        <v>67</v>
      </c>
      <c r="F41" s="8" t="s">
        <v>20</v>
      </c>
      <c r="G41" s="47">
        <v>50</v>
      </c>
      <c r="H41" s="47">
        <v>50</v>
      </c>
      <c r="I41" s="47">
        <v>50</v>
      </c>
    </row>
    <row r="42" spans="1:9" s="11" customFormat="1" ht="16.5" customHeight="1">
      <c r="A42" s="24" t="s">
        <v>11</v>
      </c>
      <c r="B42" s="7" t="s">
        <v>47</v>
      </c>
      <c r="C42" s="12" t="s">
        <v>56</v>
      </c>
      <c r="D42" s="12" t="s">
        <v>74</v>
      </c>
      <c r="E42" s="12"/>
      <c r="F42" s="12"/>
      <c r="G42" s="14">
        <f>G43+G56+G61</f>
        <v>3668</v>
      </c>
      <c r="H42" s="14">
        <f>H43+H56+H61</f>
        <v>4448.08</v>
      </c>
      <c r="I42" s="14">
        <f>I43+I56+I61</f>
        <v>1301.86</v>
      </c>
    </row>
    <row r="43" spans="1:9" s="11" customFormat="1" ht="22.5" customHeight="1">
      <c r="A43" s="37" t="s">
        <v>326</v>
      </c>
      <c r="B43" s="7" t="s">
        <v>47</v>
      </c>
      <c r="C43" s="8" t="s">
        <v>56</v>
      </c>
      <c r="D43" s="8" t="s">
        <v>74</v>
      </c>
      <c r="E43" s="12" t="s">
        <v>191</v>
      </c>
      <c r="F43" s="12"/>
      <c r="G43" s="14">
        <f>G44+G52</f>
        <v>1924</v>
      </c>
      <c r="H43" s="14">
        <f>H44+H52</f>
        <v>1095.83</v>
      </c>
      <c r="I43" s="14">
        <f>I44+I52</f>
        <v>1098.86</v>
      </c>
    </row>
    <row r="44" spans="1:9" s="11" customFormat="1" ht="16.5" customHeight="1">
      <c r="A44" s="26" t="s">
        <v>189</v>
      </c>
      <c r="B44" s="7" t="s">
        <v>47</v>
      </c>
      <c r="C44" s="8" t="s">
        <v>56</v>
      </c>
      <c r="D44" s="8" t="s">
        <v>74</v>
      </c>
      <c r="E44" s="8" t="s">
        <v>192</v>
      </c>
      <c r="F44" s="8"/>
      <c r="G44" s="15">
        <f>G45+G48</f>
        <v>1904</v>
      </c>
      <c r="H44" s="15">
        <f>H45+H48</f>
        <v>1075.83</v>
      </c>
      <c r="I44" s="15">
        <f>I45+I48</f>
        <v>1078.86</v>
      </c>
    </row>
    <row r="45" spans="1:9" s="11" customFormat="1" ht="23.25" customHeight="1">
      <c r="A45" s="34" t="s">
        <v>190</v>
      </c>
      <c r="B45" s="7" t="s">
        <v>47</v>
      </c>
      <c r="C45" s="8" t="s">
        <v>56</v>
      </c>
      <c r="D45" s="8" t="s">
        <v>74</v>
      </c>
      <c r="E45" s="8" t="s">
        <v>193</v>
      </c>
      <c r="F45" s="8"/>
      <c r="G45" s="15">
        <f aca="true" t="shared" si="5" ref="G45:I46">G46</f>
        <v>73</v>
      </c>
      <c r="H45" s="15">
        <f t="shared" si="5"/>
        <v>75.83</v>
      </c>
      <c r="I45" s="15">
        <f t="shared" si="5"/>
        <v>78.86</v>
      </c>
    </row>
    <row r="46" spans="1:9" s="11" customFormat="1" ht="17.25" customHeight="1">
      <c r="A46" s="26" t="s">
        <v>31</v>
      </c>
      <c r="B46" s="7" t="s">
        <v>47</v>
      </c>
      <c r="C46" s="8" t="s">
        <v>56</v>
      </c>
      <c r="D46" s="8" t="s">
        <v>74</v>
      </c>
      <c r="E46" s="8" t="s">
        <v>194</v>
      </c>
      <c r="F46" s="8"/>
      <c r="G46" s="15">
        <f t="shared" si="5"/>
        <v>73</v>
      </c>
      <c r="H46" s="15">
        <f t="shared" si="5"/>
        <v>75.83</v>
      </c>
      <c r="I46" s="15">
        <f t="shared" si="5"/>
        <v>78.86</v>
      </c>
    </row>
    <row r="47" spans="1:9" s="11" customFormat="1" ht="18.75" customHeight="1">
      <c r="A47" s="26" t="s">
        <v>110</v>
      </c>
      <c r="B47" s="7" t="s">
        <v>47</v>
      </c>
      <c r="C47" s="8" t="s">
        <v>56</v>
      </c>
      <c r="D47" s="8" t="s">
        <v>74</v>
      </c>
      <c r="E47" s="8" t="s">
        <v>194</v>
      </c>
      <c r="F47" s="8" t="s">
        <v>64</v>
      </c>
      <c r="G47" s="15">
        <v>73</v>
      </c>
      <c r="H47" s="15">
        <v>75.83</v>
      </c>
      <c r="I47" s="15">
        <v>78.86</v>
      </c>
    </row>
    <row r="48" spans="1:9" s="11" customFormat="1" ht="33" customHeight="1">
      <c r="A48" s="26" t="s">
        <v>349</v>
      </c>
      <c r="B48" s="7" t="s">
        <v>47</v>
      </c>
      <c r="C48" s="8" t="s">
        <v>56</v>
      </c>
      <c r="D48" s="8" t="s">
        <v>74</v>
      </c>
      <c r="E48" s="8" t="s">
        <v>300</v>
      </c>
      <c r="F48" s="12"/>
      <c r="G48" s="15">
        <f>G49</f>
        <v>1831</v>
      </c>
      <c r="H48" s="15">
        <f>H49</f>
        <v>1000</v>
      </c>
      <c r="I48" s="15">
        <f>I49</f>
        <v>1000</v>
      </c>
    </row>
    <row r="49" spans="1:9" s="11" customFormat="1" ht="34.5" customHeight="1">
      <c r="A49" s="39" t="s">
        <v>350</v>
      </c>
      <c r="B49" s="7" t="s">
        <v>47</v>
      </c>
      <c r="C49" s="8" t="s">
        <v>56</v>
      </c>
      <c r="D49" s="8" t="s">
        <v>74</v>
      </c>
      <c r="E49" s="8" t="s">
        <v>301</v>
      </c>
      <c r="F49" s="12"/>
      <c r="G49" s="15">
        <f>G50+G51</f>
        <v>1831</v>
      </c>
      <c r="H49" s="15">
        <f>H50+H51</f>
        <v>1000</v>
      </c>
      <c r="I49" s="15">
        <f>I50+I51</f>
        <v>1000</v>
      </c>
    </row>
    <row r="50" spans="1:9" s="11" customFormat="1" ht="18.75" customHeight="1">
      <c r="A50" s="38" t="s">
        <v>126</v>
      </c>
      <c r="B50" s="7" t="s">
        <v>47</v>
      </c>
      <c r="C50" s="8" t="s">
        <v>56</v>
      </c>
      <c r="D50" s="8" t="s">
        <v>74</v>
      </c>
      <c r="E50" s="8" t="s">
        <v>301</v>
      </c>
      <c r="F50" s="8" t="s">
        <v>299</v>
      </c>
      <c r="G50" s="15">
        <v>1502.367</v>
      </c>
      <c r="H50" s="15">
        <v>1000</v>
      </c>
      <c r="I50" s="15">
        <v>1000</v>
      </c>
    </row>
    <row r="51" spans="1:9" s="11" customFormat="1" ht="18.75" customHeight="1">
      <c r="A51" s="35" t="s">
        <v>124</v>
      </c>
      <c r="B51" s="7" t="s">
        <v>47</v>
      </c>
      <c r="C51" s="8" t="s">
        <v>56</v>
      </c>
      <c r="D51" s="8" t="s">
        <v>74</v>
      </c>
      <c r="E51" s="8" t="s">
        <v>301</v>
      </c>
      <c r="F51" s="8" t="s">
        <v>64</v>
      </c>
      <c r="G51" s="15">
        <v>328.633</v>
      </c>
      <c r="H51" s="15">
        <v>0</v>
      </c>
      <c r="I51" s="15">
        <v>0</v>
      </c>
    </row>
    <row r="52" spans="1:9" s="11" customFormat="1" ht="18.75" customHeight="1">
      <c r="A52" s="26" t="s">
        <v>291</v>
      </c>
      <c r="B52" s="7" t="s">
        <v>47</v>
      </c>
      <c r="C52" s="8" t="s">
        <v>56</v>
      </c>
      <c r="D52" s="8" t="s">
        <v>74</v>
      </c>
      <c r="E52" s="8" t="s">
        <v>293</v>
      </c>
      <c r="F52" s="8"/>
      <c r="G52" s="15">
        <f aca="true" t="shared" si="6" ref="G52:I54">G53</f>
        <v>20</v>
      </c>
      <c r="H52" s="15">
        <f t="shared" si="6"/>
        <v>20</v>
      </c>
      <c r="I52" s="15">
        <f t="shared" si="6"/>
        <v>20</v>
      </c>
    </row>
    <row r="53" spans="1:9" s="11" customFormat="1" ht="35.25" customHeight="1">
      <c r="A53" s="26" t="s">
        <v>292</v>
      </c>
      <c r="B53" s="7" t="s">
        <v>47</v>
      </c>
      <c r="C53" s="8" t="s">
        <v>56</v>
      </c>
      <c r="D53" s="8" t="s">
        <v>74</v>
      </c>
      <c r="E53" s="8" t="s">
        <v>294</v>
      </c>
      <c r="F53" s="8"/>
      <c r="G53" s="15">
        <f t="shared" si="6"/>
        <v>20</v>
      </c>
      <c r="H53" s="15">
        <f t="shared" si="6"/>
        <v>20</v>
      </c>
      <c r="I53" s="15">
        <f t="shared" si="6"/>
        <v>20</v>
      </c>
    </row>
    <row r="54" spans="1:9" s="11" customFormat="1" ht="28.5" customHeight="1">
      <c r="A54" s="26" t="s">
        <v>184</v>
      </c>
      <c r="B54" s="7" t="s">
        <v>47</v>
      </c>
      <c r="C54" s="8" t="s">
        <v>56</v>
      </c>
      <c r="D54" s="8" t="s">
        <v>74</v>
      </c>
      <c r="E54" s="8" t="s">
        <v>290</v>
      </c>
      <c r="F54" s="8"/>
      <c r="G54" s="15">
        <f t="shared" si="6"/>
        <v>20</v>
      </c>
      <c r="H54" s="15">
        <f t="shared" si="6"/>
        <v>20</v>
      </c>
      <c r="I54" s="15">
        <f t="shared" si="6"/>
        <v>20</v>
      </c>
    </row>
    <row r="55" spans="1:9" s="11" customFormat="1" ht="13.5" customHeight="1">
      <c r="A55" s="26" t="s">
        <v>110</v>
      </c>
      <c r="B55" s="7" t="s">
        <v>47</v>
      </c>
      <c r="C55" s="8" t="s">
        <v>56</v>
      </c>
      <c r="D55" s="8" t="s">
        <v>74</v>
      </c>
      <c r="E55" s="8" t="s">
        <v>290</v>
      </c>
      <c r="F55" s="8" t="s">
        <v>64</v>
      </c>
      <c r="G55" s="15">
        <v>20</v>
      </c>
      <c r="H55" s="15">
        <v>20</v>
      </c>
      <c r="I55" s="15">
        <v>20</v>
      </c>
    </row>
    <row r="56" spans="1:9" s="11" customFormat="1" ht="23.25" customHeight="1">
      <c r="A56" s="37" t="s">
        <v>331</v>
      </c>
      <c r="B56" s="13" t="s">
        <v>47</v>
      </c>
      <c r="C56" s="8" t="s">
        <v>56</v>
      </c>
      <c r="D56" s="8" t="s">
        <v>74</v>
      </c>
      <c r="E56" s="12" t="s">
        <v>148</v>
      </c>
      <c r="F56" s="12"/>
      <c r="G56" s="14">
        <f>G57</f>
        <v>1181.5</v>
      </c>
      <c r="H56" s="14">
        <f>H60</f>
        <v>3149.25</v>
      </c>
      <c r="I56" s="14">
        <f>I60</f>
        <v>0</v>
      </c>
    </row>
    <row r="57" spans="1:9" s="11" customFormat="1" ht="13.5" customHeight="1">
      <c r="A57" s="26" t="s">
        <v>145</v>
      </c>
      <c r="B57" s="7" t="s">
        <v>47</v>
      </c>
      <c r="C57" s="8" t="s">
        <v>56</v>
      </c>
      <c r="D57" s="8" t="s">
        <v>74</v>
      </c>
      <c r="E57" s="8" t="s">
        <v>149</v>
      </c>
      <c r="F57" s="8"/>
      <c r="G57" s="15">
        <f>G58</f>
        <v>1181.5</v>
      </c>
      <c r="H57" s="15">
        <f>H58</f>
        <v>0</v>
      </c>
      <c r="I57" s="15">
        <f>I58</f>
        <v>0</v>
      </c>
    </row>
    <row r="58" spans="1:9" s="11" customFormat="1" ht="13.5" customHeight="1">
      <c r="A58" s="26" t="s">
        <v>146</v>
      </c>
      <c r="B58" s="7" t="s">
        <v>47</v>
      </c>
      <c r="C58" s="8" t="s">
        <v>56</v>
      </c>
      <c r="D58" s="8" t="s">
        <v>74</v>
      </c>
      <c r="E58" s="8" t="s">
        <v>150</v>
      </c>
      <c r="F58" s="8"/>
      <c r="G58" s="15">
        <f>G59</f>
        <v>1181.5</v>
      </c>
      <c r="H58" s="15">
        <f>H59</f>
        <v>0</v>
      </c>
      <c r="I58" s="15">
        <f>I59</f>
        <v>0</v>
      </c>
    </row>
    <row r="59" spans="1:9" s="11" customFormat="1" ht="13.5" customHeight="1">
      <c r="A59" s="26" t="s">
        <v>151</v>
      </c>
      <c r="B59" s="7" t="s">
        <v>47</v>
      </c>
      <c r="C59" s="8" t="s">
        <v>56</v>
      </c>
      <c r="D59" s="8" t="s">
        <v>74</v>
      </c>
      <c r="E59" s="8" t="s">
        <v>147</v>
      </c>
      <c r="F59" s="8"/>
      <c r="G59" s="15">
        <f>G60</f>
        <v>1181.5</v>
      </c>
      <c r="H59" s="15">
        <v>0</v>
      </c>
      <c r="I59" s="15">
        <v>0</v>
      </c>
    </row>
    <row r="60" spans="1:9" s="11" customFormat="1" ht="13.5" customHeight="1">
      <c r="A60" s="26" t="s">
        <v>110</v>
      </c>
      <c r="B60" s="7" t="s">
        <v>47</v>
      </c>
      <c r="C60" s="8" t="s">
        <v>56</v>
      </c>
      <c r="D60" s="8" t="s">
        <v>74</v>
      </c>
      <c r="E60" s="8" t="s">
        <v>147</v>
      </c>
      <c r="F60" s="8" t="s">
        <v>64</v>
      </c>
      <c r="G60" s="15">
        <v>1181.5</v>
      </c>
      <c r="H60" s="15">
        <v>3149.25</v>
      </c>
      <c r="I60" s="15">
        <v>0</v>
      </c>
    </row>
    <row r="61" spans="1:9" s="11" customFormat="1" ht="13.5" customHeight="1">
      <c r="A61" s="32" t="s">
        <v>27</v>
      </c>
      <c r="B61" s="13" t="s">
        <v>47</v>
      </c>
      <c r="C61" s="12" t="s">
        <v>56</v>
      </c>
      <c r="D61" s="12" t="s">
        <v>74</v>
      </c>
      <c r="E61" s="12" t="s">
        <v>62</v>
      </c>
      <c r="F61" s="12"/>
      <c r="G61" s="14">
        <f aca="true" t="shared" si="7" ref="G61:I62">G62</f>
        <v>562.5</v>
      </c>
      <c r="H61" s="14">
        <f t="shared" si="7"/>
        <v>203</v>
      </c>
      <c r="I61" s="14">
        <f t="shared" si="7"/>
        <v>203</v>
      </c>
    </row>
    <row r="62" spans="1:9" s="11" customFormat="1" ht="13.5" customHeight="1">
      <c r="A62" s="26" t="s">
        <v>28</v>
      </c>
      <c r="B62" s="7" t="s">
        <v>47</v>
      </c>
      <c r="C62" s="8" t="s">
        <v>56</v>
      </c>
      <c r="D62" s="8" t="s">
        <v>74</v>
      </c>
      <c r="E62" s="8" t="s">
        <v>99</v>
      </c>
      <c r="F62" s="8"/>
      <c r="G62" s="15">
        <f t="shared" si="7"/>
        <v>562.5</v>
      </c>
      <c r="H62" s="15">
        <f t="shared" si="7"/>
        <v>203</v>
      </c>
      <c r="I62" s="15">
        <f t="shared" si="7"/>
        <v>203</v>
      </c>
    </row>
    <row r="63" spans="1:9" s="11" customFormat="1" ht="13.5" customHeight="1">
      <c r="A63" s="26" t="s">
        <v>28</v>
      </c>
      <c r="B63" s="7" t="s">
        <v>47</v>
      </c>
      <c r="C63" s="8" t="s">
        <v>56</v>
      </c>
      <c r="D63" s="8" t="s">
        <v>74</v>
      </c>
      <c r="E63" s="8" t="s">
        <v>65</v>
      </c>
      <c r="F63" s="8"/>
      <c r="G63" s="15">
        <f>G66+G64</f>
        <v>562.5</v>
      </c>
      <c r="H63" s="15">
        <f>H66+H64</f>
        <v>203</v>
      </c>
      <c r="I63" s="15">
        <f>I66+I64</f>
        <v>203</v>
      </c>
    </row>
    <row r="64" spans="1:9" s="11" customFormat="1" ht="16.5" customHeight="1">
      <c r="A64" s="26" t="s">
        <v>116</v>
      </c>
      <c r="B64" s="7" t="s">
        <v>47</v>
      </c>
      <c r="C64" s="8" t="s">
        <v>56</v>
      </c>
      <c r="D64" s="8" t="s">
        <v>74</v>
      </c>
      <c r="E64" s="8" t="s">
        <v>79</v>
      </c>
      <c r="F64" s="8"/>
      <c r="G64" s="15">
        <f>G65</f>
        <v>532.5</v>
      </c>
      <c r="H64" s="15">
        <f>H65</f>
        <v>203</v>
      </c>
      <c r="I64" s="15">
        <f>I65</f>
        <v>203</v>
      </c>
    </row>
    <row r="65" spans="1:9" s="11" customFormat="1" ht="17.25" customHeight="1">
      <c r="A65" s="26" t="s">
        <v>110</v>
      </c>
      <c r="B65" s="7" t="s">
        <v>47</v>
      </c>
      <c r="C65" s="8" t="s">
        <v>56</v>
      </c>
      <c r="D65" s="8" t="s">
        <v>74</v>
      </c>
      <c r="E65" s="8" t="s">
        <v>79</v>
      </c>
      <c r="F65" s="8" t="s">
        <v>64</v>
      </c>
      <c r="G65" s="15">
        <v>532.5</v>
      </c>
      <c r="H65" s="15">
        <v>203</v>
      </c>
      <c r="I65" s="15">
        <v>203</v>
      </c>
    </row>
    <row r="66" spans="1:9" s="11" customFormat="1" ht="18" customHeight="1">
      <c r="A66" s="26" t="s">
        <v>172</v>
      </c>
      <c r="B66" s="7" t="s">
        <v>47</v>
      </c>
      <c r="C66" s="8" t="s">
        <v>56</v>
      </c>
      <c r="D66" s="8" t="s">
        <v>74</v>
      </c>
      <c r="E66" s="8" t="s">
        <v>171</v>
      </c>
      <c r="F66" s="8"/>
      <c r="G66" s="15">
        <f>G67</f>
        <v>30</v>
      </c>
      <c r="H66" s="15">
        <f>H67</f>
        <v>0</v>
      </c>
      <c r="I66" s="15">
        <f>I67</f>
        <v>0</v>
      </c>
    </row>
    <row r="67" spans="1:9" s="11" customFormat="1" ht="16.5" customHeight="1">
      <c r="A67" s="26" t="s">
        <v>110</v>
      </c>
      <c r="B67" s="7" t="s">
        <v>47</v>
      </c>
      <c r="C67" s="8" t="s">
        <v>56</v>
      </c>
      <c r="D67" s="8" t="s">
        <v>74</v>
      </c>
      <c r="E67" s="8" t="s">
        <v>171</v>
      </c>
      <c r="F67" s="8" t="s">
        <v>64</v>
      </c>
      <c r="G67" s="15">
        <v>30</v>
      </c>
      <c r="H67" s="15">
        <v>0</v>
      </c>
      <c r="I67" s="15">
        <v>0</v>
      </c>
    </row>
    <row r="68" spans="1:9" s="11" customFormat="1" ht="15.75" customHeight="1">
      <c r="A68" s="24" t="s">
        <v>3</v>
      </c>
      <c r="B68" s="13" t="s">
        <v>47</v>
      </c>
      <c r="C68" s="12" t="s">
        <v>69</v>
      </c>
      <c r="D68" s="12" t="s">
        <v>57</v>
      </c>
      <c r="E68" s="12"/>
      <c r="F68" s="12"/>
      <c r="G68" s="14">
        <f>G69</f>
        <v>543.2</v>
      </c>
      <c r="H68" s="14">
        <f>H69</f>
        <v>571.5</v>
      </c>
      <c r="I68" s="14">
        <f>I69</f>
        <v>0</v>
      </c>
    </row>
    <row r="69" spans="1:9" s="11" customFormat="1" ht="15" customHeight="1">
      <c r="A69" s="24" t="s">
        <v>16</v>
      </c>
      <c r="B69" s="13" t="s">
        <v>47</v>
      </c>
      <c r="C69" s="12" t="s">
        <v>69</v>
      </c>
      <c r="D69" s="12" t="s">
        <v>73</v>
      </c>
      <c r="E69" s="8"/>
      <c r="F69" s="8"/>
      <c r="G69" s="15">
        <f>G73</f>
        <v>543.2</v>
      </c>
      <c r="H69" s="15">
        <f>H73</f>
        <v>571.5</v>
      </c>
      <c r="I69" s="15">
        <f>I73</f>
        <v>0</v>
      </c>
    </row>
    <row r="70" spans="1:9" s="11" customFormat="1" ht="18" customHeight="1">
      <c r="A70" s="26" t="s">
        <v>27</v>
      </c>
      <c r="B70" s="7" t="s">
        <v>47</v>
      </c>
      <c r="C70" s="8" t="s">
        <v>69</v>
      </c>
      <c r="D70" s="8" t="s">
        <v>73</v>
      </c>
      <c r="E70" s="8" t="s">
        <v>62</v>
      </c>
      <c r="F70" s="8"/>
      <c r="G70" s="15">
        <f aca="true" t="shared" si="8" ref="G70:I72">G71</f>
        <v>543.2</v>
      </c>
      <c r="H70" s="15">
        <f t="shared" si="8"/>
        <v>571.5</v>
      </c>
      <c r="I70" s="15">
        <f t="shared" si="8"/>
        <v>0</v>
      </c>
    </row>
    <row r="71" spans="1:9" s="11" customFormat="1" ht="15" customHeight="1">
      <c r="A71" s="26" t="s">
        <v>28</v>
      </c>
      <c r="B71" s="7" t="s">
        <v>47</v>
      </c>
      <c r="C71" s="8" t="s">
        <v>69</v>
      </c>
      <c r="D71" s="8" t="s">
        <v>73</v>
      </c>
      <c r="E71" s="8" t="s">
        <v>99</v>
      </c>
      <c r="F71" s="8"/>
      <c r="G71" s="15">
        <f t="shared" si="8"/>
        <v>543.2</v>
      </c>
      <c r="H71" s="15">
        <f t="shared" si="8"/>
        <v>571.5</v>
      </c>
      <c r="I71" s="15">
        <f t="shared" si="8"/>
        <v>0</v>
      </c>
    </row>
    <row r="72" spans="1:9" s="11" customFormat="1" ht="15" customHeight="1">
      <c r="A72" s="26" t="s">
        <v>28</v>
      </c>
      <c r="B72" s="7" t="s">
        <v>47</v>
      </c>
      <c r="C72" s="8" t="s">
        <v>69</v>
      </c>
      <c r="D72" s="8" t="s">
        <v>73</v>
      </c>
      <c r="E72" s="8" t="s">
        <v>65</v>
      </c>
      <c r="F72" s="8"/>
      <c r="G72" s="15">
        <f t="shared" si="8"/>
        <v>543.2</v>
      </c>
      <c r="H72" s="15">
        <f t="shared" si="8"/>
        <v>571.5</v>
      </c>
      <c r="I72" s="15">
        <f t="shared" si="8"/>
        <v>0</v>
      </c>
    </row>
    <row r="73" spans="1:9" s="11" customFormat="1" ht="25.5" customHeight="1">
      <c r="A73" s="26" t="s">
        <v>85</v>
      </c>
      <c r="B73" s="7" t="s">
        <v>47</v>
      </c>
      <c r="C73" s="8" t="s">
        <v>69</v>
      </c>
      <c r="D73" s="8" t="s">
        <v>73</v>
      </c>
      <c r="E73" s="8" t="s">
        <v>202</v>
      </c>
      <c r="F73" s="8"/>
      <c r="G73" s="15">
        <f>G74+G75</f>
        <v>543.2</v>
      </c>
      <c r="H73" s="15">
        <f>H74+H75</f>
        <v>571.5</v>
      </c>
      <c r="I73" s="15">
        <f>I74+I75</f>
        <v>0</v>
      </c>
    </row>
    <row r="74" spans="1:9" s="11" customFormat="1" ht="17.25" customHeight="1">
      <c r="A74" s="26" t="s">
        <v>126</v>
      </c>
      <c r="B74" s="7" t="s">
        <v>47</v>
      </c>
      <c r="C74" s="8" t="s">
        <v>69</v>
      </c>
      <c r="D74" s="8" t="s">
        <v>73</v>
      </c>
      <c r="E74" s="8" t="s">
        <v>202</v>
      </c>
      <c r="F74" s="8" t="s">
        <v>59</v>
      </c>
      <c r="G74" s="15">
        <v>533.2</v>
      </c>
      <c r="H74" s="15">
        <v>561.5</v>
      </c>
      <c r="I74" s="15">
        <v>0</v>
      </c>
    </row>
    <row r="75" spans="1:9" s="11" customFormat="1" ht="18.75" customHeight="1">
      <c r="A75" s="26" t="s">
        <v>110</v>
      </c>
      <c r="B75" s="7" t="s">
        <v>47</v>
      </c>
      <c r="C75" s="8" t="s">
        <v>69</v>
      </c>
      <c r="D75" s="8" t="s">
        <v>73</v>
      </c>
      <c r="E75" s="8" t="s">
        <v>202</v>
      </c>
      <c r="F75" s="8" t="s">
        <v>64</v>
      </c>
      <c r="G75" s="15">
        <v>10</v>
      </c>
      <c r="H75" s="15">
        <v>10</v>
      </c>
      <c r="I75" s="15">
        <v>0</v>
      </c>
    </row>
    <row r="76" spans="1:9" s="11" customFormat="1" ht="21" customHeight="1">
      <c r="A76" s="24" t="s">
        <v>10</v>
      </c>
      <c r="B76" s="13" t="s">
        <v>47</v>
      </c>
      <c r="C76" s="12" t="s">
        <v>73</v>
      </c>
      <c r="D76" s="12" t="s">
        <v>57</v>
      </c>
      <c r="E76" s="12"/>
      <c r="F76" s="12"/>
      <c r="G76" s="14">
        <f>G77+G83</f>
        <v>2336.7</v>
      </c>
      <c r="H76" s="14">
        <f>H77+H83</f>
        <v>2014.1</v>
      </c>
      <c r="I76" s="14">
        <f>I77+I83</f>
        <v>2094.5</v>
      </c>
    </row>
    <row r="77" spans="1:9" s="49" customFormat="1" ht="26.25" customHeight="1">
      <c r="A77" s="24" t="s">
        <v>157</v>
      </c>
      <c r="B77" s="13" t="s">
        <v>47</v>
      </c>
      <c r="C77" s="12" t="s">
        <v>73</v>
      </c>
      <c r="D77" s="12" t="s">
        <v>106</v>
      </c>
      <c r="E77" s="12"/>
      <c r="F77" s="12"/>
      <c r="G77" s="14">
        <f aca="true" t="shared" si="9" ref="G77:I81">G78</f>
        <v>400</v>
      </c>
      <c r="H77" s="14">
        <f t="shared" si="9"/>
        <v>0</v>
      </c>
      <c r="I77" s="14">
        <f t="shared" si="9"/>
        <v>0</v>
      </c>
    </row>
    <row r="78" spans="1:9" s="49" customFormat="1" ht="36" customHeight="1">
      <c r="A78" s="32" t="s">
        <v>316</v>
      </c>
      <c r="B78" s="13" t="s">
        <v>47</v>
      </c>
      <c r="C78" s="12" t="s">
        <v>73</v>
      </c>
      <c r="D78" s="12" t="s">
        <v>106</v>
      </c>
      <c r="E78" s="12" t="s">
        <v>158</v>
      </c>
      <c r="F78" s="12"/>
      <c r="G78" s="14">
        <f t="shared" si="9"/>
        <v>400</v>
      </c>
      <c r="H78" s="14">
        <f t="shared" si="9"/>
        <v>0</v>
      </c>
      <c r="I78" s="14">
        <f t="shared" si="9"/>
        <v>0</v>
      </c>
    </row>
    <row r="79" spans="1:9" s="11" customFormat="1" ht="26.25" customHeight="1">
      <c r="A79" s="26" t="s">
        <v>315</v>
      </c>
      <c r="B79" s="7" t="s">
        <v>47</v>
      </c>
      <c r="C79" s="8" t="s">
        <v>73</v>
      </c>
      <c r="D79" s="8" t="s">
        <v>106</v>
      </c>
      <c r="E79" s="8" t="s">
        <v>159</v>
      </c>
      <c r="F79" s="8"/>
      <c r="G79" s="15">
        <f t="shared" si="9"/>
        <v>400</v>
      </c>
      <c r="H79" s="15">
        <f t="shared" si="9"/>
        <v>0</v>
      </c>
      <c r="I79" s="15">
        <f t="shared" si="9"/>
        <v>0</v>
      </c>
    </row>
    <row r="80" spans="1:9" s="11" customFormat="1" ht="24" customHeight="1">
      <c r="A80" s="26" t="s">
        <v>197</v>
      </c>
      <c r="B80" s="7" t="s">
        <v>47</v>
      </c>
      <c r="C80" s="8" t="s">
        <v>73</v>
      </c>
      <c r="D80" s="8" t="s">
        <v>106</v>
      </c>
      <c r="E80" s="8" t="s">
        <v>160</v>
      </c>
      <c r="F80" s="8"/>
      <c r="G80" s="15">
        <f t="shared" si="9"/>
        <v>400</v>
      </c>
      <c r="H80" s="15">
        <f t="shared" si="9"/>
        <v>0</v>
      </c>
      <c r="I80" s="15">
        <f t="shared" si="9"/>
        <v>0</v>
      </c>
    </row>
    <row r="81" spans="1:9" s="11" customFormat="1" ht="18.75" customHeight="1">
      <c r="A81" s="26" t="s">
        <v>198</v>
      </c>
      <c r="B81" s="7" t="s">
        <v>47</v>
      </c>
      <c r="C81" s="8" t="s">
        <v>73</v>
      </c>
      <c r="D81" s="8" t="s">
        <v>106</v>
      </c>
      <c r="E81" s="8" t="s">
        <v>161</v>
      </c>
      <c r="F81" s="8"/>
      <c r="G81" s="15">
        <f t="shared" si="9"/>
        <v>400</v>
      </c>
      <c r="H81" s="15">
        <f t="shared" si="9"/>
        <v>0</v>
      </c>
      <c r="I81" s="15">
        <f t="shared" si="9"/>
        <v>0</v>
      </c>
    </row>
    <row r="82" spans="1:9" s="11" customFormat="1" ht="16.5" customHeight="1">
      <c r="A82" s="26" t="s">
        <v>110</v>
      </c>
      <c r="B82" s="7" t="s">
        <v>47</v>
      </c>
      <c r="C82" s="8" t="s">
        <v>73</v>
      </c>
      <c r="D82" s="8" t="s">
        <v>106</v>
      </c>
      <c r="E82" s="8" t="s">
        <v>161</v>
      </c>
      <c r="F82" s="8" t="s">
        <v>64</v>
      </c>
      <c r="G82" s="15">
        <v>400</v>
      </c>
      <c r="H82" s="15">
        <v>0</v>
      </c>
      <c r="I82" s="15">
        <v>0</v>
      </c>
    </row>
    <row r="83" spans="1:9" s="11" customFormat="1" ht="28.5" customHeight="1">
      <c r="A83" s="24" t="s">
        <v>25</v>
      </c>
      <c r="B83" s="13" t="s">
        <v>47</v>
      </c>
      <c r="C83" s="12" t="s">
        <v>73</v>
      </c>
      <c r="D83" s="12" t="s">
        <v>103</v>
      </c>
      <c r="E83" s="12"/>
      <c r="F83" s="12"/>
      <c r="G83" s="14">
        <f aca="true" t="shared" si="10" ref="G83:I86">G84</f>
        <v>1936.7</v>
      </c>
      <c r="H83" s="14">
        <f t="shared" si="10"/>
        <v>2014.1</v>
      </c>
      <c r="I83" s="14">
        <f t="shared" si="10"/>
        <v>2094.5</v>
      </c>
    </row>
    <row r="84" spans="1:9" s="11" customFormat="1" ht="18" customHeight="1">
      <c r="A84" s="26" t="s">
        <v>112</v>
      </c>
      <c r="B84" s="7" t="s">
        <v>47</v>
      </c>
      <c r="C84" s="8" t="s">
        <v>73</v>
      </c>
      <c r="D84" s="8" t="s">
        <v>103</v>
      </c>
      <c r="E84" s="8" t="s">
        <v>107</v>
      </c>
      <c r="F84" s="12"/>
      <c r="G84" s="15">
        <f t="shared" si="10"/>
        <v>1936.7</v>
      </c>
      <c r="H84" s="15">
        <f t="shared" si="10"/>
        <v>2014.1</v>
      </c>
      <c r="I84" s="15">
        <f t="shared" si="10"/>
        <v>2094.5</v>
      </c>
    </row>
    <row r="85" spans="1:9" s="11" customFormat="1" ht="17.25" customHeight="1">
      <c r="A85" s="26" t="s">
        <v>26</v>
      </c>
      <c r="B85" s="7" t="s">
        <v>47</v>
      </c>
      <c r="C85" s="8" t="s">
        <v>73</v>
      </c>
      <c r="D85" s="8" t="s">
        <v>103</v>
      </c>
      <c r="E85" s="8" t="s">
        <v>61</v>
      </c>
      <c r="F85" s="12"/>
      <c r="G85" s="15">
        <f t="shared" si="10"/>
        <v>1936.7</v>
      </c>
      <c r="H85" s="15">
        <f t="shared" si="10"/>
        <v>2014.1</v>
      </c>
      <c r="I85" s="15">
        <f t="shared" si="10"/>
        <v>2094.5</v>
      </c>
    </row>
    <row r="86" spans="1:9" s="11" customFormat="1" ht="15.75" customHeight="1">
      <c r="A86" s="26" t="s">
        <v>28</v>
      </c>
      <c r="B86" s="7" t="s">
        <v>47</v>
      </c>
      <c r="C86" s="8" t="s">
        <v>73</v>
      </c>
      <c r="D86" s="8" t="s">
        <v>103</v>
      </c>
      <c r="E86" s="8" t="s">
        <v>72</v>
      </c>
      <c r="F86" s="12"/>
      <c r="G86" s="15">
        <f t="shared" si="10"/>
        <v>1936.7</v>
      </c>
      <c r="H86" s="15">
        <f t="shared" si="10"/>
        <v>2014.1</v>
      </c>
      <c r="I86" s="15">
        <f t="shared" si="10"/>
        <v>2094.5</v>
      </c>
    </row>
    <row r="87" spans="1:9" s="11" customFormat="1" ht="16.5" customHeight="1">
      <c r="A87" s="26" t="s">
        <v>114</v>
      </c>
      <c r="B87" s="7" t="s">
        <v>47</v>
      </c>
      <c r="C87" s="8" t="s">
        <v>73</v>
      </c>
      <c r="D87" s="8" t="s">
        <v>103</v>
      </c>
      <c r="E87" s="8" t="s">
        <v>113</v>
      </c>
      <c r="F87" s="10"/>
      <c r="G87" s="15">
        <f>G88+G91</f>
        <v>1936.7</v>
      </c>
      <c r="H87" s="15">
        <f>H88+H91</f>
        <v>2014.1</v>
      </c>
      <c r="I87" s="15">
        <f>I88+I91</f>
        <v>2094.5</v>
      </c>
    </row>
    <row r="88" spans="1:9" s="11" customFormat="1" ht="24" customHeight="1">
      <c r="A88" s="26" t="s">
        <v>38</v>
      </c>
      <c r="B88" s="7" t="s">
        <v>47</v>
      </c>
      <c r="C88" s="8" t="s">
        <v>73</v>
      </c>
      <c r="D88" s="8" t="s">
        <v>103</v>
      </c>
      <c r="E88" s="8" t="s">
        <v>115</v>
      </c>
      <c r="F88" s="10"/>
      <c r="G88" s="15">
        <f>G89+G90</f>
        <v>1933.2</v>
      </c>
      <c r="H88" s="15">
        <f>H89+H90</f>
        <v>2010.6</v>
      </c>
      <c r="I88" s="15">
        <f>I89+I90</f>
        <v>2091</v>
      </c>
    </row>
    <row r="89" spans="1:9" s="11" customFormat="1" ht="19.5" customHeight="1">
      <c r="A89" s="26" t="s">
        <v>63</v>
      </c>
      <c r="B89" s="7" t="s">
        <v>47</v>
      </c>
      <c r="C89" s="8" t="s">
        <v>73</v>
      </c>
      <c r="D89" s="8" t="s">
        <v>103</v>
      </c>
      <c r="E89" s="8" t="s">
        <v>115</v>
      </c>
      <c r="F89" s="8" t="s">
        <v>59</v>
      </c>
      <c r="G89" s="15">
        <v>1836.54</v>
      </c>
      <c r="H89" s="15">
        <v>1910.07</v>
      </c>
      <c r="I89" s="15">
        <v>1986.45</v>
      </c>
    </row>
    <row r="90" spans="1:9" s="11" customFormat="1" ht="16.5" customHeight="1">
      <c r="A90" s="26" t="s">
        <v>110</v>
      </c>
      <c r="B90" s="7" t="s">
        <v>47</v>
      </c>
      <c r="C90" s="8" t="s">
        <v>73</v>
      </c>
      <c r="D90" s="8" t="s">
        <v>103</v>
      </c>
      <c r="E90" s="8" t="s">
        <v>115</v>
      </c>
      <c r="F90" s="8" t="s">
        <v>64</v>
      </c>
      <c r="G90" s="15">
        <v>96.66</v>
      </c>
      <c r="H90" s="15">
        <v>100.53</v>
      </c>
      <c r="I90" s="15">
        <v>104.55</v>
      </c>
    </row>
    <row r="91" spans="1:9" s="11" customFormat="1" ht="23.25" customHeight="1">
      <c r="A91" s="26" t="s">
        <v>173</v>
      </c>
      <c r="B91" s="7" t="s">
        <v>47</v>
      </c>
      <c r="C91" s="8" t="s">
        <v>73</v>
      </c>
      <c r="D91" s="8" t="s">
        <v>103</v>
      </c>
      <c r="E91" s="8" t="s">
        <v>174</v>
      </c>
      <c r="F91" s="8"/>
      <c r="G91" s="15">
        <f>G92</f>
        <v>3.5</v>
      </c>
      <c r="H91" s="15">
        <f>H92</f>
        <v>3.5</v>
      </c>
      <c r="I91" s="15">
        <f>I92</f>
        <v>3.5</v>
      </c>
    </row>
    <row r="92" spans="1:9" s="11" customFormat="1" ht="17.25" customHeight="1">
      <c r="A92" s="26" t="s">
        <v>110</v>
      </c>
      <c r="B92" s="7" t="s">
        <v>47</v>
      </c>
      <c r="C92" s="8" t="s">
        <v>73</v>
      </c>
      <c r="D92" s="8" t="s">
        <v>103</v>
      </c>
      <c r="E92" s="8" t="s">
        <v>174</v>
      </c>
      <c r="F92" s="8" t="s">
        <v>64</v>
      </c>
      <c r="G92" s="15">
        <v>3.5</v>
      </c>
      <c r="H92" s="15">
        <v>3.5</v>
      </c>
      <c r="I92" s="15">
        <v>3.5</v>
      </c>
    </row>
    <row r="93" spans="1:9" s="11" customFormat="1" ht="18" customHeight="1">
      <c r="A93" s="24" t="s">
        <v>4</v>
      </c>
      <c r="B93" s="13" t="s">
        <v>47</v>
      </c>
      <c r="C93" s="12" t="s">
        <v>58</v>
      </c>
      <c r="D93" s="12" t="s">
        <v>57</v>
      </c>
      <c r="E93" s="12"/>
      <c r="F93" s="12"/>
      <c r="G93" s="14">
        <f>G94+G113</f>
        <v>6722.522</v>
      </c>
      <c r="H93" s="14">
        <f>H94+H113</f>
        <v>1719.38</v>
      </c>
      <c r="I93" s="14">
        <f>I94+I113</f>
        <v>1719.3836</v>
      </c>
    </row>
    <row r="94" spans="1:9" s="11" customFormat="1" ht="16.5" customHeight="1">
      <c r="A94" s="24" t="s">
        <v>111</v>
      </c>
      <c r="B94" s="13" t="s">
        <v>47</v>
      </c>
      <c r="C94" s="12" t="s">
        <v>58</v>
      </c>
      <c r="D94" s="12" t="s">
        <v>106</v>
      </c>
      <c r="E94" s="12"/>
      <c r="F94" s="12"/>
      <c r="G94" s="46">
        <f>G95+G100</f>
        <v>3817.522</v>
      </c>
      <c r="H94" s="46">
        <f>H95+H100</f>
        <v>1719.38</v>
      </c>
      <c r="I94" s="46">
        <f>I95+I100</f>
        <v>1719.3836</v>
      </c>
    </row>
    <row r="95" spans="1:9" s="11" customFormat="1" ht="27" customHeight="1">
      <c r="A95" s="32" t="s">
        <v>178</v>
      </c>
      <c r="B95" s="13" t="s">
        <v>47</v>
      </c>
      <c r="C95" s="12" t="s">
        <v>58</v>
      </c>
      <c r="D95" s="12" t="s">
        <v>106</v>
      </c>
      <c r="E95" s="12" t="s">
        <v>196</v>
      </c>
      <c r="F95" s="12"/>
      <c r="G95" s="46">
        <f aca="true" t="shared" si="11" ref="G95:I96">G96</f>
        <v>2195.462</v>
      </c>
      <c r="H95" s="46">
        <f t="shared" si="11"/>
        <v>0</v>
      </c>
      <c r="I95" s="46">
        <f t="shared" si="11"/>
        <v>0</v>
      </c>
    </row>
    <row r="96" spans="1:9" s="11" customFormat="1" ht="23.25" customHeight="1">
      <c r="A96" s="26" t="s">
        <v>162</v>
      </c>
      <c r="B96" s="7" t="s">
        <v>47</v>
      </c>
      <c r="C96" s="8" t="s">
        <v>58</v>
      </c>
      <c r="D96" s="8" t="s">
        <v>106</v>
      </c>
      <c r="E96" s="8" t="s">
        <v>203</v>
      </c>
      <c r="F96" s="8"/>
      <c r="G96" s="47">
        <f t="shared" si="11"/>
        <v>2195.462</v>
      </c>
      <c r="H96" s="47">
        <f t="shared" si="11"/>
        <v>0</v>
      </c>
      <c r="I96" s="47">
        <f t="shared" si="11"/>
        <v>0</v>
      </c>
    </row>
    <row r="97" spans="1:9" s="11" customFormat="1" ht="17.25" customHeight="1">
      <c r="A97" s="26" t="s">
        <v>163</v>
      </c>
      <c r="B97" s="7" t="s">
        <v>47</v>
      </c>
      <c r="C97" s="8" t="s">
        <v>58</v>
      </c>
      <c r="D97" s="8" t="s">
        <v>106</v>
      </c>
      <c r="E97" s="8" t="s">
        <v>204</v>
      </c>
      <c r="F97" s="8"/>
      <c r="G97" s="47">
        <f>G98</f>
        <v>2195.462</v>
      </c>
      <c r="H97" s="47">
        <f>H98+H99</f>
        <v>0</v>
      </c>
      <c r="I97" s="47">
        <f>I98+I99</f>
        <v>0</v>
      </c>
    </row>
    <row r="98" spans="1:9" s="11" customFormat="1" ht="15.75" customHeight="1">
      <c r="A98" s="26" t="s">
        <v>164</v>
      </c>
      <c r="B98" s="7" t="s">
        <v>47</v>
      </c>
      <c r="C98" s="8" t="s">
        <v>58</v>
      </c>
      <c r="D98" s="8" t="s">
        <v>106</v>
      </c>
      <c r="E98" s="8" t="s">
        <v>205</v>
      </c>
      <c r="F98" s="8"/>
      <c r="G98" s="47">
        <f>G99</f>
        <v>2195.462</v>
      </c>
      <c r="H98" s="47">
        <f>H99</f>
        <v>0</v>
      </c>
      <c r="I98" s="47">
        <f>I99</f>
        <v>0</v>
      </c>
    </row>
    <row r="99" spans="1:9" s="11" customFormat="1" ht="16.5" customHeight="1">
      <c r="A99" s="26" t="s">
        <v>88</v>
      </c>
      <c r="B99" s="7" t="s">
        <v>47</v>
      </c>
      <c r="C99" s="8" t="s">
        <v>58</v>
      </c>
      <c r="D99" s="8" t="s">
        <v>106</v>
      </c>
      <c r="E99" s="8" t="s">
        <v>205</v>
      </c>
      <c r="F99" s="8" t="s">
        <v>84</v>
      </c>
      <c r="G99" s="47">
        <v>2195.462</v>
      </c>
      <c r="H99" s="47">
        <v>0</v>
      </c>
      <c r="I99" s="47">
        <v>0</v>
      </c>
    </row>
    <row r="100" spans="1:9" ht="36" customHeight="1">
      <c r="A100" s="32" t="s">
        <v>287</v>
      </c>
      <c r="B100" s="13" t="s">
        <v>47</v>
      </c>
      <c r="C100" s="12" t="s">
        <v>58</v>
      </c>
      <c r="D100" s="12" t="s">
        <v>106</v>
      </c>
      <c r="E100" s="12" t="s">
        <v>100</v>
      </c>
      <c r="F100" s="12"/>
      <c r="G100" s="14">
        <f aca="true" t="shared" si="12" ref="G100:I101">G101</f>
        <v>1622.06</v>
      </c>
      <c r="H100" s="14">
        <f t="shared" si="12"/>
        <v>1719.38</v>
      </c>
      <c r="I100" s="14">
        <f t="shared" si="12"/>
        <v>1719.3836</v>
      </c>
    </row>
    <row r="101" spans="1:9" ht="25.5" customHeight="1">
      <c r="A101" s="26" t="s">
        <v>86</v>
      </c>
      <c r="B101" s="7" t="s">
        <v>47</v>
      </c>
      <c r="C101" s="8" t="s">
        <v>58</v>
      </c>
      <c r="D101" s="8" t="s">
        <v>106</v>
      </c>
      <c r="E101" s="8" t="s">
        <v>101</v>
      </c>
      <c r="F101" s="8"/>
      <c r="G101" s="15">
        <f t="shared" si="12"/>
        <v>1622.06</v>
      </c>
      <c r="H101" s="15">
        <f t="shared" si="12"/>
        <v>1719.38</v>
      </c>
      <c r="I101" s="15">
        <f t="shared" si="12"/>
        <v>1719.3836</v>
      </c>
    </row>
    <row r="102" spans="1:9" ht="27.75" customHeight="1">
      <c r="A102" s="26" t="s">
        <v>87</v>
      </c>
      <c r="B102" s="7" t="s">
        <v>47</v>
      </c>
      <c r="C102" s="8" t="s">
        <v>58</v>
      </c>
      <c r="D102" s="8" t="s">
        <v>106</v>
      </c>
      <c r="E102" s="8" t="s">
        <v>102</v>
      </c>
      <c r="F102" s="8"/>
      <c r="G102" s="15">
        <f>G103+G105+G108+G110+G112</f>
        <v>1622.06</v>
      </c>
      <c r="H102" s="15">
        <f>H103+H105+H108+H110+H112</f>
        <v>1719.38</v>
      </c>
      <c r="I102" s="15">
        <f>I103+I105+I108+I110+I112</f>
        <v>1719.3836</v>
      </c>
    </row>
    <row r="103" spans="1:9" s="11" customFormat="1" ht="15.75" customHeight="1">
      <c r="A103" s="26" t="s">
        <v>199</v>
      </c>
      <c r="B103" s="7" t="s">
        <v>47</v>
      </c>
      <c r="C103" s="8" t="s">
        <v>58</v>
      </c>
      <c r="D103" s="8" t="s">
        <v>106</v>
      </c>
      <c r="E103" s="8" t="s">
        <v>125</v>
      </c>
      <c r="F103" s="8"/>
      <c r="G103" s="15">
        <f>G104</f>
        <v>1322.06</v>
      </c>
      <c r="H103" s="15">
        <f>H104</f>
        <v>1419.38</v>
      </c>
      <c r="I103" s="15">
        <f>I104</f>
        <v>1419.3836</v>
      </c>
    </row>
    <row r="104" spans="1:9" s="11" customFormat="1" ht="18.75" customHeight="1">
      <c r="A104" s="26" t="s">
        <v>110</v>
      </c>
      <c r="B104" s="7" t="s">
        <v>47</v>
      </c>
      <c r="C104" s="8" t="s">
        <v>58</v>
      </c>
      <c r="D104" s="8" t="s">
        <v>106</v>
      </c>
      <c r="E104" s="8" t="s">
        <v>125</v>
      </c>
      <c r="F104" s="8" t="s">
        <v>64</v>
      </c>
      <c r="G104" s="15">
        <v>1322.06</v>
      </c>
      <c r="H104" s="15">
        <v>1419.38</v>
      </c>
      <c r="I104" s="15">
        <v>1419.3836</v>
      </c>
    </row>
    <row r="105" spans="1:9" ht="23.25" customHeight="1">
      <c r="A105" s="26" t="s">
        <v>200</v>
      </c>
      <c r="B105" s="7" t="s">
        <v>47</v>
      </c>
      <c r="C105" s="8" t="s">
        <v>58</v>
      </c>
      <c r="D105" s="8" t="s">
        <v>106</v>
      </c>
      <c r="E105" s="8" t="s">
        <v>142</v>
      </c>
      <c r="F105" s="8"/>
      <c r="G105" s="15">
        <f>G106</f>
        <v>100</v>
      </c>
      <c r="H105" s="15">
        <f>H106</f>
        <v>100</v>
      </c>
      <c r="I105" s="15">
        <f>I106</f>
        <v>100</v>
      </c>
    </row>
    <row r="106" spans="1:9" ht="18" customHeight="1">
      <c r="A106" s="26" t="s">
        <v>110</v>
      </c>
      <c r="B106" s="7" t="s">
        <v>47</v>
      </c>
      <c r="C106" s="8" t="s">
        <v>58</v>
      </c>
      <c r="D106" s="8" t="s">
        <v>106</v>
      </c>
      <c r="E106" s="8" t="s">
        <v>142</v>
      </c>
      <c r="F106" s="8" t="s">
        <v>64</v>
      </c>
      <c r="G106" s="15">
        <v>100</v>
      </c>
      <c r="H106" s="15">
        <v>100</v>
      </c>
      <c r="I106" s="15">
        <v>100</v>
      </c>
    </row>
    <row r="107" spans="1:9" ht="18" customHeight="1">
      <c r="A107" s="26" t="s">
        <v>288</v>
      </c>
      <c r="B107" s="7" t="s">
        <v>47</v>
      </c>
      <c r="C107" s="8" t="s">
        <v>58</v>
      </c>
      <c r="D107" s="8" t="s">
        <v>106</v>
      </c>
      <c r="E107" s="8" t="s">
        <v>317</v>
      </c>
      <c r="F107" s="8"/>
      <c r="G107" s="15">
        <f>G108</f>
        <v>90</v>
      </c>
      <c r="H107" s="15">
        <f>H108</f>
        <v>90</v>
      </c>
      <c r="I107" s="15">
        <f>I108</f>
        <v>90</v>
      </c>
    </row>
    <row r="108" spans="1:9" ht="18" customHeight="1">
      <c r="A108" s="26" t="s">
        <v>88</v>
      </c>
      <c r="B108" s="7" t="s">
        <v>47</v>
      </c>
      <c r="C108" s="8" t="s">
        <v>58</v>
      </c>
      <c r="D108" s="8" t="s">
        <v>106</v>
      </c>
      <c r="E108" s="8" t="s">
        <v>317</v>
      </c>
      <c r="F108" s="8" t="s">
        <v>84</v>
      </c>
      <c r="G108" s="15">
        <v>90</v>
      </c>
      <c r="H108" s="15">
        <v>90</v>
      </c>
      <c r="I108" s="15">
        <v>90</v>
      </c>
    </row>
    <row r="109" spans="1:9" ht="18" customHeight="1">
      <c r="A109" s="26" t="s">
        <v>269</v>
      </c>
      <c r="B109" s="7" t="s">
        <v>47</v>
      </c>
      <c r="C109" s="8" t="s">
        <v>58</v>
      </c>
      <c r="D109" s="8" t="s">
        <v>106</v>
      </c>
      <c r="E109" s="8" t="s">
        <v>318</v>
      </c>
      <c r="F109" s="8"/>
      <c r="G109" s="15">
        <f>G110</f>
        <v>100</v>
      </c>
      <c r="H109" s="15">
        <f>H110</f>
        <v>100</v>
      </c>
      <c r="I109" s="15">
        <f>I110</f>
        <v>100</v>
      </c>
    </row>
    <row r="110" spans="1:9" ht="18" customHeight="1">
      <c r="A110" s="26" t="s">
        <v>110</v>
      </c>
      <c r="B110" s="7" t="s">
        <v>47</v>
      </c>
      <c r="C110" s="8" t="s">
        <v>58</v>
      </c>
      <c r="D110" s="8" t="s">
        <v>106</v>
      </c>
      <c r="E110" s="8" t="s">
        <v>318</v>
      </c>
      <c r="F110" s="8" t="s">
        <v>64</v>
      </c>
      <c r="G110" s="15">
        <v>100</v>
      </c>
      <c r="H110" s="15">
        <v>100</v>
      </c>
      <c r="I110" s="15">
        <v>100</v>
      </c>
    </row>
    <row r="111" spans="1:9" ht="18" customHeight="1">
      <c r="A111" s="26" t="s">
        <v>270</v>
      </c>
      <c r="B111" s="7" t="s">
        <v>47</v>
      </c>
      <c r="C111" s="8" t="s">
        <v>58</v>
      </c>
      <c r="D111" s="8" t="s">
        <v>106</v>
      </c>
      <c r="E111" s="8" t="s">
        <v>319</v>
      </c>
      <c r="F111" s="8"/>
      <c r="G111" s="15">
        <f>G112</f>
        <v>10</v>
      </c>
      <c r="H111" s="15">
        <f>H112</f>
        <v>10</v>
      </c>
      <c r="I111" s="15">
        <f>I112</f>
        <v>10</v>
      </c>
    </row>
    <row r="112" spans="1:9" ht="18" customHeight="1">
      <c r="A112" s="26" t="s">
        <v>110</v>
      </c>
      <c r="B112" s="7" t="s">
        <v>47</v>
      </c>
      <c r="C112" s="8" t="s">
        <v>58</v>
      </c>
      <c r="D112" s="8" t="s">
        <v>106</v>
      </c>
      <c r="E112" s="8" t="s">
        <v>319</v>
      </c>
      <c r="F112" s="8" t="s">
        <v>64</v>
      </c>
      <c r="G112" s="15">
        <v>10</v>
      </c>
      <c r="H112" s="15">
        <v>10</v>
      </c>
      <c r="I112" s="15">
        <v>10</v>
      </c>
    </row>
    <row r="113" spans="1:9" s="11" customFormat="1" ht="18" customHeight="1">
      <c r="A113" s="24" t="s">
        <v>179</v>
      </c>
      <c r="B113" s="13" t="s">
        <v>47</v>
      </c>
      <c r="C113" s="12" t="s">
        <v>58</v>
      </c>
      <c r="D113" s="12" t="s">
        <v>78</v>
      </c>
      <c r="E113" s="12"/>
      <c r="F113" s="12"/>
      <c r="G113" s="14">
        <f>G114+G119</f>
        <v>2905</v>
      </c>
      <c r="H113" s="14">
        <f aca="true" t="shared" si="13" ref="G113:I117">H114</f>
        <v>0</v>
      </c>
      <c r="I113" s="14">
        <f t="shared" si="13"/>
        <v>0</v>
      </c>
    </row>
    <row r="114" spans="1:9" s="11" customFormat="1" ht="16.5" customHeight="1">
      <c r="A114" s="35" t="s">
        <v>27</v>
      </c>
      <c r="B114" s="13" t="s">
        <v>47</v>
      </c>
      <c r="C114" s="8" t="s">
        <v>58</v>
      </c>
      <c r="D114" s="8" t="s">
        <v>78</v>
      </c>
      <c r="E114" s="8" t="s">
        <v>62</v>
      </c>
      <c r="F114" s="12"/>
      <c r="G114" s="14">
        <f t="shared" si="13"/>
        <v>2340</v>
      </c>
      <c r="H114" s="14">
        <f t="shared" si="13"/>
        <v>0</v>
      </c>
      <c r="I114" s="14">
        <f t="shared" si="13"/>
        <v>0</v>
      </c>
    </row>
    <row r="115" spans="1:9" s="11" customFormat="1" ht="18.75" customHeight="1">
      <c r="A115" s="35" t="s">
        <v>28</v>
      </c>
      <c r="B115" s="7" t="s">
        <v>47</v>
      </c>
      <c r="C115" s="8" t="s">
        <v>58</v>
      </c>
      <c r="D115" s="8" t="s">
        <v>78</v>
      </c>
      <c r="E115" s="8" t="s">
        <v>99</v>
      </c>
      <c r="F115" s="12"/>
      <c r="G115" s="14">
        <f t="shared" si="13"/>
        <v>2340</v>
      </c>
      <c r="H115" s="14">
        <f t="shared" si="13"/>
        <v>0</v>
      </c>
      <c r="I115" s="14">
        <f t="shared" si="13"/>
        <v>0</v>
      </c>
    </row>
    <row r="116" spans="1:9" s="11" customFormat="1" ht="18" customHeight="1">
      <c r="A116" s="35" t="s">
        <v>28</v>
      </c>
      <c r="B116" s="7" t="s">
        <v>47</v>
      </c>
      <c r="C116" s="8" t="s">
        <v>58</v>
      </c>
      <c r="D116" s="8" t="s">
        <v>78</v>
      </c>
      <c r="E116" s="8" t="s">
        <v>65</v>
      </c>
      <c r="F116" s="12"/>
      <c r="G116" s="14">
        <f t="shared" si="13"/>
        <v>2340</v>
      </c>
      <c r="H116" s="14">
        <f t="shared" si="13"/>
        <v>0</v>
      </c>
      <c r="I116" s="14">
        <f t="shared" si="13"/>
        <v>0</v>
      </c>
    </row>
    <row r="117" spans="1:9" s="11" customFormat="1" ht="12.75" customHeight="1">
      <c r="A117" s="36" t="s">
        <v>180</v>
      </c>
      <c r="B117" s="7" t="s">
        <v>47</v>
      </c>
      <c r="C117" s="8" t="s">
        <v>58</v>
      </c>
      <c r="D117" s="8" t="s">
        <v>78</v>
      </c>
      <c r="E117" s="8" t="s">
        <v>207</v>
      </c>
      <c r="F117" s="8"/>
      <c r="G117" s="15">
        <f t="shared" si="13"/>
        <v>2340</v>
      </c>
      <c r="H117" s="15">
        <f t="shared" si="13"/>
        <v>0</v>
      </c>
      <c r="I117" s="15">
        <f t="shared" si="13"/>
        <v>0</v>
      </c>
    </row>
    <row r="118" spans="1:9" s="11" customFormat="1" ht="21" customHeight="1">
      <c r="A118" s="26" t="s">
        <v>110</v>
      </c>
      <c r="B118" s="16" t="s">
        <v>47</v>
      </c>
      <c r="C118" s="8" t="s">
        <v>58</v>
      </c>
      <c r="D118" s="8" t="s">
        <v>78</v>
      </c>
      <c r="E118" s="8" t="s">
        <v>207</v>
      </c>
      <c r="F118" s="8" t="s">
        <v>64</v>
      </c>
      <c r="G118" s="15">
        <v>2340</v>
      </c>
      <c r="H118" s="15">
        <v>0</v>
      </c>
      <c r="I118" s="15">
        <v>0</v>
      </c>
    </row>
    <row r="119" spans="1:9" s="11" customFormat="1" ht="21" customHeight="1">
      <c r="A119" s="37" t="s">
        <v>326</v>
      </c>
      <c r="B119" s="7" t="s">
        <v>47</v>
      </c>
      <c r="C119" s="8" t="s">
        <v>58</v>
      </c>
      <c r="D119" s="8" t="s">
        <v>78</v>
      </c>
      <c r="E119" s="8" t="s">
        <v>191</v>
      </c>
      <c r="F119" s="8"/>
      <c r="G119" s="15">
        <f>G120</f>
        <v>565</v>
      </c>
      <c r="H119" s="15">
        <v>0</v>
      </c>
      <c r="I119" s="15">
        <v>0</v>
      </c>
    </row>
    <row r="120" spans="1:9" s="11" customFormat="1" ht="21" customHeight="1">
      <c r="A120" s="26" t="s">
        <v>291</v>
      </c>
      <c r="B120" s="7" t="s">
        <v>47</v>
      </c>
      <c r="C120" s="8" t="s">
        <v>58</v>
      </c>
      <c r="D120" s="8" t="s">
        <v>78</v>
      </c>
      <c r="E120" s="8" t="s">
        <v>293</v>
      </c>
      <c r="F120" s="8"/>
      <c r="G120" s="15">
        <f>G121</f>
        <v>565</v>
      </c>
      <c r="H120" s="15">
        <v>0</v>
      </c>
      <c r="I120" s="15">
        <v>0</v>
      </c>
    </row>
    <row r="121" spans="1:9" s="11" customFormat="1" ht="34.5" customHeight="1">
      <c r="A121" s="26" t="s">
        <v>292</v>
      </c>
      <c r="B121" s="7" t="s">
        <v>47</v>
      </c>
      <c r="C121" s="8" t="s">
        <v>58</v>
      </c>
      <c r="D121" s="8" t="s">
        <v>78</v>
      </c>
      <c r="E121" s="8" t="s">
        <v>294</v>
      </c>
      <c r="F121" s="8"/>
      <c r="G121" s="15">
        <f>G122</f>
        <v>565</v>
      </c>
      <c r="H121" s="15">
        <v>0</v>
      </c>
      <c r="I121" s="15">
        <v>0</v>
      </c>
    </row>
    <row r="122" spans="1:9" s="11" customFormat="1" ht="21" customHeight="1">
      <c r="A122" s="35" t="s">
        <v>180</v>
      </c>
      <c r="B122" s="7" t="s">
        <v>47</v>
      </c>
      <c r="C122" s="8" t="s">
        <v>58</v>
      </c>
      <c r="D122" s="8" t="s">
        <v>78</v>
      </c>
      <c r="E122" s="8" t="s">
        <v>295</v>
      </c>
      <c r="F122" s="8"/>
      <c r="G122" s="15">
        <f>G123</f>
        <v>565</v>
      </c>
      <c r="H122" s="15">
        <v>0</v>
      </c>
      <c r="I122" s="15">
        <v>0</v>
      </c>
    </row>
    <row r="123" spans="1:9" s="11" customFormat="1" ht="21" customHeight="1">
      <c r="A123" s="35" t="s">
        <v>110</v>
      </c>
      <c r="B123" s="7" t="s">
        <v>47</v>
      </c>
      <c r="C123" s="8" t="s">
        <v>58</v>
      </c>
      <c r="D123" s="8" t="s">
        <v>78</v>
      </c>
      <c r="E123" s="8" t="s">
        <v>295</v>
      </c>
      <c r="F123" s="8" t="s">
        <v>64</v>
      </c>
      <c r="G123" s="15">
        <v>565</v>
      </c>
      <c r="H123" s="15">
        <v>0</v>
      </c>
      <c r="I123" s="15">
        <v>0</v>
      </c>
    </row>
    <row r="124" spans="1:9" s="11" customFormat="1" ht="18" customHeight="1">
      <c r="A124" s="24" t="s">
        <v>166</v>
      </c>
      <c r="B124" s="13" t="s">
        <v>47</v>
      </c>
      <c r="C124" s="12" t="s">
        <v>83</v>
      </c>
      <c r="D124" s="12" t="s">
        <v>57</v>
      </c>
      <c r="E124" s="12"/>
      <c r="F124" s="12"/>
      <c r="G124" s="14">
        <f>G125+G142+G174+G209</f>
        <v>406197.34221000003</v>
      </c>
      <c r="H124" s="14">
        <f>H125+H142+H174+H209</f>
        <v>71322.80248</v>
      </c>
      <c r="I124" s="14">
        <f>I125+I142+I174+I209</f>
        <v>15224</v>
      </c>
    </row>
    <row r="125" spans="1:9" s="11" customFormat="1" ht="14.25" customHeight="1">
      <c r="A125" s="24" t="s">
        <v>24</v>
      </c>
      <c r="B125" s="13" t="s">
        <v>47</v>
      </c>
      <c r="C125" s="20" t="s">
        <v>83</v>
      </c>
      <c r="D125" s="20" t="s">
        <v>56</v>
      </c>
      <c r="E125" s="20"/>
      <c r="F125" s="20"/>
      <c r="G125" s="14">
        <f>G126+G131</f>
        <v>158907.90886</v>
      </c>
      <c r="H125" s="14">
        <f>H126+H131</f>
        <v>49663.19636</v>
      </c>
      <c r="I125" s="14">
        <f>I126+I131</f>
        <v>0</v>
      </c>
    </row>
    <row r="126" spans="1:9" s="11" customFormat="1" ht="27" customHeight="1">
      <c r="A126" s="37" t="s">
        <v>326</v>
      </c>
      <c r="B126" s="13" t="s">
        <v>47</v>
      </c>
      <c r="C126" s="12" t="s">
        <v>83</v>
      </c>
      <c r="D126" s="12" t="s">
        <v>56</v>
      </c>
      <c r="E126" s="12" t="s">
        <v>191</v>
      </c>
      <c r="F126" s="8"/>
      <c r="G126" s="14">
        <f aca="true" t="shared" si="14" ref="G126:I128">G127</f>
        <v>475</v>
      </c>
      <c r="H126" s="14">
        <f t="shared" si="14"/>
        <v>0</v>
      </c>
      <c r="I126" s="14">
        <f t="shared" si="14"/>
        <v>0</v>
      </c>
    </row>
    <row r="127" spans="1:9" s="11" customFormat="1" ht="16.5" customHeight="1">
      <c r="A127" s="26" t="s">
        <v>289</v>
      </c>
      <c r="B127" s="7" t="s">
        <v>47</v>
      </c>
      <c r="C127" s="8" t="s">
        <v>83</v>
      </c>
      <c r="D127" s="8" t="s">
        <v>56</v>
      </c>
      <c r="E127" s="8" t="s">
        <v>192</v>
      </c>
      <c r="F127" s="8"/>
      <c r="G127" s="14">
        <f t="shared" si="14"/>
        <v>475</v>
      </c>
      <c r="H127" s="14">
        <f t="shared" si="14"/>
        <v>0</v>
      </c>
      <c r="I127" s="14">
        <f t="shared" si="14"/>
        <v>0</v>
      </c>
    </row>
    <row r="128" spans="1:9" s="11" customFormat="1" ht="23.25" customHeight="1">
      <c r="A128" s="34" t="s">
        <v>190</v>
      </c>
      <c r="B128" s="7" t="s">
        <v>47</v>
      </c>
      <c r="C128" s="8" t="s">
        <v>83</v>
      </c>
      <c r="D128" s="8" t="s">
        <v>56</v>
      </c>
      <c r="E128" s="8" t="s">
        <v>193</v>
      </c>
      <c r="F128" s="8"/>
      <c r="G128" s="15">
        <f t="shared" si="14"/>
        <v>475</v>
      </c>
      <c r="H128" s="15">
        <f t="shared" si="14"/>
        <v>0</v>
      </c>
      <c r="I128" s="15">
        <f t="shared" si="14"/>
        <v>0</v>
      </c>
    </row>
    <row r="129" spans="1:9" s="11" customFormat="1" ht="26.25" customHeight="1">
      <c r="A129" s="26" t="s">
        <v>109</v>
      </c>
      <c r="B129" s="7" t="s">
        <v>47</v>
      </c>
      <c r="C129" s="8" t="s">
        <v>83</v>
      </c>
      <c r="D129" s="8" t="s">
        <v>56</v>
      </c>
      <c r="E129" s="8" t="s">
        <v>195</v>
      </c>
      <c r="F129" s="8"/>
      <c r="G129" s="15">
        <v>475</v>
      </c>
      <c r="H129" s="15">
        <v>0</v>
      </c>
      <c r="I129" s="15">
        <f>I130</f>
        <v>0</v>
      </c>
    </row>
    <row r="130" spans="1:9" s="11" customFormat="1" ht="15.75" customHeight="1">
      <c r="A130" s="26" t="s">
        <v>110</v>
      </c>
      <c r="B130" s="7" t="s">
        <v>47</v>
      </c>
      <c r="C130" s="8" t="s">
        <v>83</v>
      </c>
      <c r="D130" s="8" t="s">
        <v>56</v>
      </c>
      <c r="E130" s="8" t="s">
        <v>195</v>
      </c>
      <c r="F130" s="8" t="s">
        <v>64</v>
      </c>
      <c r="G130" s="15">
        <v>475</v>
      </c>
      <c r="H130" s="15">
        <v>0</v>
      </c>
      <c r="I130" s="15">
        <v>0</v>
      </c>
    </row>
    <row r="131" spans="1:9" s="11" customFormat="1" ht="36.75" customHeight="1">
      <c r="A131" s="37" t="s">
        <v>238</v>
      </c>
      <c r="B131" s="7" t="s">
        <v>47</v>
      </c>
      <c r="C131" s="8" t="s">
        <v>83</v>
      </c>
      <c r="D131" s="8" t="s">
        <v>56</v>
      </c>
      <c r="E131" s="12" t="s">
        <v>211</v>
      </c>
      <c r="F131" s="8"/>
      <c r="G131" s="14">
        <f>G132</f>
        <v>158432.90886</v>
      </c>
      <c r="H131" s="14">
        <f>H138</f>
        <v>49663.19636</v>
      </c>
      <c r="I131" s="14">
        <f>I141</f>
        <v>0</v>
      </c>
    </row>
    <row r="132" spans="1:9" s="11" customFormat="1" ht="26.25" customHeight="1">
      <c r="A132" s="35" t="s">
        <v>239</v>
      </c>
      <c r="B132" s="7" t="s">
        <v>47</v>
      </c>
      <c r="C132" s="8" t="s">
        <v>83</v>
      </c>
      <c r="D132" s="8" t="s">
        <v>56</v>
      </c>
      <c r="E132" s="8" t="s">
        <v>241</v>
      </c>
      <c r="F132" s="8"/>
      <c r="G132" s="15">
        <f>G133</f>
        <v>158432.90886</v>
      </c>
      <c r="H132" s="15">
        <f>H133</f>
        <v>0</v>
      </c>
      <c r="I132" s="15">
        <f>I133</f>
        <v>0</v>
      </c>
    </row>
    <row r="133" spans="1:9" s="11" customFormat="1" ht="26.25" customHeight="1">
      <c r="A133" s="35" t="s">
        <v>240</v>
      </c>
      <c r="B133" s="7" t="s">
        <v>47</v>
      </c>
      <c r="C133" s="8" t="s">
        <v>83</v>
      </c>
      <c r="D133" s="8" t="s">
        <v>56</v>
      </c>
      <c r="E133" s="8" t="s">
        <v>242</v>
      </c>
      <c r="F133" s="8"/>
      <c r="G133" s="15">
        <f>G137+G135</f>
        <v>158432.90886</v>
      </c>
      <c r="H133" s="15">
        <f>H134+H136</f>
        <v>0</v>
      </c>
      <c r="I133" s="15">
        <f>I135+I136</f>
        <v>0</v>
      </c>
    </row>
    <row r="134" spans="1:9" s="11" customFormat="1" ht="18.75" customHeight="1">
      <c r="A134" s="35" t="s">
        <v>236</v>
      </c>
      <c r="B134" s="7" t="s">
        <v>47</v>
      </c>
      <c r="C134" s="8" t="s">
        <v>83</v>
      </c>
      <c r="D134" s="8" t="s">
        <v>56</v>
      </c>
      <c r="E134" s="8" t="s">
        <v>243</v>
      </c>
      <c r="F134" s="8"/>
      <c r="G134" s="15">
        <v>58923.40651</v>
      </c>
      <c r="H134" s="15">
        <f>H135</f>
        <v>0</v>
      </c>
      <c r="I134" s="15">
        <v>0</v>
      </c>
    </row>
    <row r="135" spans="1:9" s="11" customFormat="1" ht="15" customHeight="1">
      <c r="A135" s="38" t="s">
        <v>88</v>
      </c>
      <c r="B135" s="7" t="s">
        <v>47</v>
      </c>
      <c r="C135" s="8" t="s">
        <v>83</v>
      </c>
      <c r="D135" s="8" t="s">
        <v>56</v>
      </c>
      <c r="E135" s="8" t="s">
        <v>243</v>
      </c>
      <c r="F135" s="8" t="s">
        <v>84</v>
      </c>
      <c r="G135" s="15">
        <v>58923.40651</v>
      </c>
      <c r="H135" s="15">
        <v>0</v>
      </c>
      <c r="I135" s="15">
        <v>0</v>
      </c>
    </row>
    <row r="136" spans="1:9" s="11" customFormat="1" ht="16.5" customHeight="1">
      <c r="A136" s="35" t="s">
        <v>236</v>
      </c>
      <c r="B136" s="7" t="s">
        <v>47</v>
      </c>
      <c r="C136" s="8" t="s">
        <v>83</v>
      </c>
      <c r="D136" s="8" t="s">
        <v>56</v>
      </c>
      <c r="E136" s="8" t="s">
        <v>244</v>
      </c>
      <c r="F136" s="8"/>
      <c r="G136" s="15">
        <f>G137</f>
        <v>99509.50235</v>
      </c>
      <c r="H136" s="15">
        <v>0</v>
      </c>
      <c r="I136" s="15">
        <f>I137</f>
        <v>0</v>
      </c>
    </row>
    <row r="137" spans="1:9" s="11" customFormat="1" ht="15.75" customHeight="1">
      <c r="A137" s="38" t="s">
        <v>88</v>
      </c>
      <c r="B137" s="7" t="s">
        <v>47</v>
      </c>
      <c r="C137" s="8" t="s">
        <v>83</v>
      </c>
      <c r="D137" s="8" t="s">
        <v>56</v>
      </c>
      <c r="E137" s="8" t="s">
        <v>244</v>
      </c>
      <c r="F137" s="8" t="s">
        <v>84</v>
      </c>
      <c r="G137" s="15">
        <v>99509.50235</v>
      </c>
      <c r="H137" s="15">
        <v>0</v>
      </c>
      <c r="I137" s="15">
        <v>0</v>
      </c>
    </row>
    <row r="138" spans="1:9" s="11" customFormat="1" ht="27.75" customHeight="1">
      <c r="A138" s="35" t="s">
        <v>257</v>
      </c>
      <c r="B138" s="7" t="s">
        <v>47</v>
      </c>
      <c r="C138" s="8" t="s">
        <v>83</v>
      </c>
      <c r="D138" s="8" t="s">
        <v>56</v>
      </c>
      <c r="E138" s="8" t="s">
        <v>260</v>
      </c>
      <c r="F138" s="8"/>
      <c r="G138" s="15">
        <v>0</v>
      </c>
      <c r="H138" s="15">
        <f aca="true" t="shared" si="15" ref="H138:I140">H139</f>
        <v>49663.19636</v>
      </c>
      <c r="I138" s="15">
        <f t="shared" si="15"/>
        <v>0</v>
      </c>
    </row>
    <row r="139" spans="1:9" s="11" customFormat="1" ht="27.75" customHeight="1">
      <c r="A139" s="35" t="s">
        <v>258</v>
      </c>
      <c r="B139" s="7" t="s">
        <v>47</v>
      </c>
      <c r="C139" s="8" t="s">
        <v>83</v>
      </c>
      <c r="D139" s="8" t="s">
        <v>56</v>
      </c>
      <c r="E139" s="8" t="s">
        <v>261</v>
      </c>
      <c r="F139" s="8"/>
      <c r="G139" s="15">
        <v>0</v>
      </c>
      <c r="H139" s="15">
        <f t="shared" si="15"/>
        <v>49663.19636</v>
      </c>
      <c r="I139" s="15">
        <f t="shared" si="15"/>
        <v>0</v>
      </c>
    </row>
    <row r="140" spans="1:9" s="11" customFormat="1" ht="17.25" customHeight="1">
      <c r="A140" s="35" t="s">
        <v>259</v>
      </c>
      <c r="B140" s="7" t="s">
        <v>47</v>
      </c>
      <c r="C140" s="8" t="s">
        <v>83</v>
      </c>
      <c r="D140" s="8" t="s">
        <v>56</v>
      </c>
      <c r="E140" s="8" t="s">
        <v>261</v>
      </c>
      <c r="F140" s="8"/>
      <c r="G140" s="15">
        <v>0</v>
      </c>
      <c r="H140" s="15">
        <f t="shared" si="15"/>
        <v>49663.19636</v>
      </c>
      <c r="I140" s="15">
        <f t="shared" si="15"/>
        <v>0</v>
      </c>
    </row>
    <row r="141" spans="1:9" s="11" customFormat="1" ht="16.5" customHeight="1">
      <c r="A141" s="38" t="s">
        <v>88</v>
      </c>
      <c r="B141" s="7" t="s">
        <v>47</v>
      </c>
      <c r="C141" s="8" t="s">
        <v>83</v>
      </c>
      <c r="D141" s="8" t="s">
        <v>56</v>
      </c>
      <c r="E141" s="8" t="s">
        <v>261</v>
      </c>
      <c r="F141" s="8" t="s">
        <v>84</v>
      </c>
      <c r="G141" s="15">
        <v>0</v>
      </c>
      <c r="H141" s="15">
        <v>49663.19636</v>
      </c>
      <c r="I141" s="15">
        <v>0</v>
      </c>
    </row>
    <row r="142" spans="1:9" s="11" customFormat="1" ht="21" customHeight="1">
      <c r="A142" s="24" t="s">
        <v>5</v>
      </c>
      <c r="B142" s="13" t="s">
        <v>47</v>
      </c>
      <c r="C142" s="12" t="s">
        <v>83</v>
      </c>
      <c r="D142" s="12" t="s">
        <v>69</v>
      </c>
      <c r="E142" s="12"/>
      <c r="F142" s="12"/>
      <c r="G142" s="14">
        <f>G143+G148+G159+G164+G169+G153</f>
        <v>11384.2</v>
      </c>
      <c r="H142" s="14">
        <f>H143+H148+H159+H164+H169+H153</f>
        <v>9128</v>
      </c>
      <c r="I142" s="14">
        <f>I143+I148+I159+I164+I169+I153</f>
        <v>624</v>
      </c>
    </row>
    <row r="143" spans="1:9" ht="21" customHeight="1">
      <c r="A143" s="32" t="s">
        <v>285</v>
      </c>
      <c r="B143" s="13" t="s">
        <v>47</v>
      </c>
      <c r="C143" s="12" t="s">
        <v>83</v>
      </c>
      <c r="D143" s="12" t="s">
        <v>69</v>
      </c>
      <c r="E143" s="12" t="s">
        <v>229</v>
      </c>
      <c r="F143" s="8"/>
      <c r="G143" s="14">
        <f aca="true" t="shared" si="16" ref="G143:I146">G144</f>
        <v>100</v>
      </c>
      <c r="H143" s="14">
        <f t="shared" si="16"/>
        <v>0</v>
      </c>
      <c r="I143" s="14">
        <f t="shared" si="16"/>
        <v>0</v>
      </c>
    </row>
    <row r="144" spans="1:9" ht="27.75" customHeight="1">
      <c r="A144" s="26" t="s">
        <v>286</v>
      </c>
      <c r="B144" s="7" t="s">
        <v>47</v>
      </c>
      <c r="C144" s="8" t="s">
        <v>83</v>
      </c>
      <c r="D144" s="8" t="s">
        <v>69</v>
      </c>
      <c r="E144" s="8" t="s">
        <v>230</v>
      </c>
      <c r="F144" s="8"/>
      <c r="G144" s="15">
        <f t="shared" si="16"/>
        <v>100</v>
      </c>
      <c r="H144" s="15">
        <f t="shared" si="16"/>
        <v>0</v>
      </c>
      <c r="I144" s="15">
        <f t="shared" si="16"/>
        <v>0</v>
      </c>
    </row>
    <row r="145" spans="1:9" ht="26.25" customHeight="1">
      <c r="A145" s="26" t="s">
        <v>271</v>
      </c>
      <c r="B145" s="7" t="s">
        <v>47</v>
      </c>
      <c r="C145" s="8" t="s">
        <v>83</v>
      </c>
      <c r="D145" s="8" t="s">
        <v>69</v>
      </c>
      <c r="E145" s="8" t="s">
        <v>272</v>
      </c>
      <c r="F145" s="8"/>
      <c r="G145" s="15">
        <f t="shared" si="16"/>
        <v>100</v>
      </c>
      <c r="H145" s="15">
        <f t="shared" si="16"/>
        <v>0</v>
      </c>
      <c r="I145" s="15">
        <f t="shared" si="16"/>
        <v>0</v>
      </c>
    </row>
    <row r="146" spans="1:9" ht="21" customHeight="1">
      <c r="A146" s="26" t="s">
        <v>273</v>
      </c>
      <c r="B146" s="7" t="s">
        <v>47</v>
      </c>
      <c r="C146" s="8" t="s">
        <v>83</v>
      </c>
      <c r="D146" s="8" t="s">
        <v>69</v>
      </c>
      <c r="E146" s="8" t="s">
        <v>320</v>
      </c>
      <c r="F146" s="8"/>
      <c r="G146" s="15">
        <f t="shared" si="16"/>
        <v>100</v>
      </c>
      <c r="H146" s="15">
        <f t="shared" si="16"/>
        <v>0</v>
      </c>
      <c r="I146" s="15">
        <f t="shared" si="16"/>
        <v>0</v>
      </c>
    </row>
    <row r="147" spans="1:9" ht="21" customHeight="1">
      <c r="A147" s="26" t="s">
        <v>110</v>
      </c>
      <c r="B147" s="7" t="s">
        <v>47</v>
      </c>
      <c r="C147" s="8" t="s">
        <v>83</v>
      </c>
      <c r="D147" s="8" t="s">
        <v>69</v>
      </c>
      <c r="E147" s="8" t="s">
        <v>320</v>
      </c>
      <c r="F147" s="8" t="s">
        <v>64</v>
      </c>
      <c r="G147" s="15">
        <v>100</v>
      </c>
      <c r="H147" s="15">
        <v>0</v>
      </c>
      <c r="I147" s="15">
        <v>0</v>
      </c>
    </row>
    <row r="148" spans="1:9" ht="21" customHeight="1">
      <c r="A148" s="32" t="s">
        <v>155</v>
      </c>
      <c r="B148" s="13" t="s">
        <v>47</v>
      </c>
      <c r="C148" s="12" t="s">
        <v>83</v>
      </c>
      <c r="D148" s="12" t="s">
        <v>69</v>
      </c>
      <c r="E148" s="12" t="s">
        <v>136</v>
      </c>
      <c r="F148" s="8"/>
      <c r="G148" s="14">
        <f aca="true" t="shared" si="17" ref="G148:I151">G149</f>
        <v>9526.2</v>
      </c>
      <c r="H148" s="14">
        <f t="shared" si="17"/>
        <v>8528</v>
      </c>
      <c r="I148" s="14">
        <f t="shared" si="17"/>
        <v>0</v>
      </c>
    </row>
    <row r="149" spans="1:9" ht="21" customHeight="1">
      <c r="A149" s="26" t="s">
        <v>139</v>
      </c>
      <c r="B149" s="7" t="s">
        <v>47</v>
      </c>
      <c r="C149" s="8" t="s">
        <v>83</v>
      </c>
      <c r="D149" s="8" t="s">
        <v>69</v>
      </c>
      <c r="E149" s="8" t="s">
        <v>135</v>
      </c>
      <c r="F149" s="8"/>
      <c r="G149" s="15">
        <f t="shared" si="17"/>
        <v>9526.2</v>
      </c>
      <c r="H149" s="15">
        <f t="shared" si="17"/>
        <v>8528</v>
      </c>
      <c r="I149" s="15">
        <f t="shared" si="17"/>
        <v>0</v>
      </c>
    </row>
    <row r="150" spans="1:9" ht="21" customHeight="1">
      <c r="A150" s="26" t="s">
        <v>140</v>
      </c>
      <c r="B150" s="7" t="s">
        <v>47</v>
      </c>
      <c r="C150" s="8" t="s">
        <v>83</v>
      </c>
      <c r="D150" s="8" t="s">
        <v>69</v>
      </c>
      <c r="E150" s="8" t="s">
        <v>137</v>
      </c>
      <c r="F150" s="8"/>
      <c r="G150" s="15">
        <f t="shared" si="17"/>
        <v>9526.2</v>
      </c>
      <c r="H150" s="15">
        <f t="shared" si="17"/>
        <v>8528</v>
      </c>
      <c r="I150" s="15">
        <f t="shared" si="17"/>
        <v>0</v>
      </c>
    </row>
    <row r="151" spans="1:9" ht="21" customHeight="1">
      <c r="A151" s="26" t="s">
        <v>246</v>
      </c>
      <c r="B151" s="7" t="s">
        <v>47</v>
      </c>
      <c r="C151" s="8" t="s">
        <v>83</v>
      </c>
      <c r="D151" s="8" t="s">
        <v>69</v>
      </c>
      <c r="E151" s="8" t="s">
        <v>245</v>
      </c>
      <c r="F151" s="8"/>
      <c r="G151" s="15">
        <f t="shared" si="17"/>
        <v>9526.2</v>
      </c>
      <c r="H151" s="15">
        <f t="shared" si="17"/>
        <v>8528</v>
      </c>
      <c r="I151" s="15">
        <f t="shared" si="17"/>
        <v>0</v>
      </c>
    </row>
    <row r="152" spans="1:9" ht="21" customHeight="1">
      <c r="A152" s="26" t="s">
        <v>110</v>
      </c>
      <c r="B152" s="7" t="s">
        <v>47</v>
      </c>
      <c r="C152" s="8" t="s">
        <v>83</v>
      </c>
      <c r="D152" s="8" t="s">
        <v>69</v>
      </c>
      <c r="E152" s="8" t="s">
        <v>245</v>
      </c>
      <c r="F152" s="8" t="s">
        <v>64</v>
      </c>
      <c r="G152" s="15">
        <v>9526.2</v>
      </c>
      <c r="H152" s="15">
        <v>8528</v>
      </c>
      <c r="I152" s="15">
        <v>0</v>
      </c>
    </row>
    <row r="153" spans="1:9" ht="27.75" customHeight="1">
      <c r="A153" s="37" t="s">
        <v>326</v>
      </c>
      <c r="B153" s="13" t="s">
        <v>47</v>
      </c>
      <c r="C153" s="12" t="s">
        <v>83</v>
      </c>
      <c r="D153" s="12" t="s">
        <v>69</v>
      </c>
      <c r="E153" s="12" t="s">
        <v>191</v>
      </c>
      <c r="F153" s="12"/>
      <c r="G153" s="14">
        <f aca="true" t="shared" si="18" ref="G153:I155">G154</f>
        <v>772</v>
      </c>
      <c r="H153" s="14">
        <f t="shared" si="18"/>
        <v>600</v>
      </c>
      <c r="I153" s="14">
        <f t="shared" si="18"/>
        <v>624</v>
      </c>
    </row>
    <row r="154" spans="1:9" ht="21" customHeight="1">
      <c r="A154" s="35" t="s">
        <v>289</v>
      </c>
      <c r="B154" s="7" t="s">
        <v>47</v>
      </c>
      <c r="C154" s="8" t="s">
        <v>83</v>
      </c>
      <c r="D154" s="8" t="s">
        <v>69</v>
      </c>
      <c r="E154" s="8" t="s">
        <v>192</v>
      </c>
      <c r="F154" s="8"/>
      <c r="G154" s="15">
        <f t="shared" si="18"/>
        <v>772</v>
      </c>
      <c r="H154" s="15">
        <f t="shared" si="18"/>
        <v>600</v>
      </c>
      <c r="I154" s="15">
        <f t="shared" si="18"/>
        <v>624</v>
      </c>
    </row>
    <row r="155" spans="1:9" ht="33.75" customHeight="1">
      <c r="A155" s="26" t="s">
        <v>349</v>
      </c>
      <c r="B155" s="7" t="s">
        <v>47</v>
      </c>
      <c r="C155" s="8" t="s">
        <v>83</v>
      </c>
      <c r="D155" s="8" t="s">
        <v>69</v>
      </c>
      <c r="E155" s="8" t="s">
        <v>300</v>
      </c>
      <c r="F155" s="8"/>
      <c r="G155" s="15">
        <f t="shared" si="18"/>
        <v>772</v>
      </c>
      <c r="H155" s="15">
        <f t="shared" si="18"/>
        <v>600</v>
      </c>
      <c r="I155" s="15">
        <f t="shared" si="18"/>
        <v>624</v>
      </c>
    </row>
    <row r="156" spans="1:9" ht="36" customHeight="1">
      <c r="A156" s="39" t="s">
        <v>350</v>
      </c>
      <c r="B156" s="7" t="s">
        <v>47</v>
      </c>
      <c r="C156" s="8" t="s">
        <v>83</v>
      </c>
      <c r="D156" s="8" t="s">
        <v>69</v>
      </c>
      <c r="E156" s="8" t="s">
        <v>301</v>
      </c>
      <c r="F156" s="8"/>
      <c r="G156" s="15">
        <f>G157+G158</f>
        <v>772</v>
      </c>
      <c r="H156" s="15">
        <f>H157+H158</f>
        <v>600</v>
      </c>
      <c r="I156" s="15">
        <f>I157+I158</f>
        <v>624</v>
      </c>
    </row>
    <row r="157" spans="1:9" ht="21" customHeight="1">
      <c r="A157" s="35" t="s">
        <v>124</v>
      </c>
      <c r="B157" s="7" t="s">
        <v>47</v>
      </c>
      <c r="C157" s="8" t="s">
        <v>83</v>
      </c>
      <c r="D157" s="8" t="s">
        <v>69</v>
      </c>
      <c r="E157" s="8" t="s">
        <v>301</v>
      </c>
      <c r="F157" s="8" t="s">
        <v>64</v>
      </c>
      <c r="G157" s="15">
        <v>743.42</v>
      </c>
      <c r="H157" s="15">
        <v>572.071</v>
      </c>
      <c r="I157" s="15">
        <v>596.721</v>
      </c>
    </row>
    <row r="158" spans="1:9" ht="21" customHeight="1">
      <c r="A158" s="35" t="s">
        <v>296</v>
      </c>
      <c r="B158" s="7" t="s">
        <v>47</v>
      </c>
      <c r="C158" s="8" t="s">
        <v>83</v>
      </c>
      <c r="D158" s="8" t="s">
        <v>69</v>
      </c>
      <c r="E158" s="8" t="s">
        <v>301</v>
      </c>
      <c r="F158" s="8" t="s">
        <v>298</v>
      </c>
      <c r="G158" s="15">
        <v>28.58</v>
      </c>
      <c r="H158" s="15">
        <v>27.929</v>
      </c>
      <c r="I158" s="15">
        <v>27.279</v>
      </c>
    </row>
    <row r="159" spans="1:9" s="11" customFormat="1" ht="24.75" customHeight="1">
      <c r="A159" s="37" t="s">
        <v>248</v>
      </c>
      <c r="B159" s="13" t="s">
        <v>47</v>
      </c>
      <c r="C159" s="12" t="s">
        <v>83</v>
      </c>
      <c r="D159" s="12" t="s">
        <v>69</v>
      </c>
      <c r="E159" s="12" t="s">
        <v>253</v>
      </c>
      <c r="F159" s="8"/>
      <c r="G159" s="14">
        <f aca="true" t="shared" si="19" ref="G159:I162">G160</f>
        <v>686</v>
      </c>
      <c r="H159" s="14">
        <f t="shared" si="19"/>
        <v>0</v>
      </c>
      <c r="I159" s="14">
        <f t="shared" si="19"/>
        <v>0</v>
      </c>
    </row>
    <row r="160" spans="1:9" s="11" customFormat="1" ht="23.25" customHeight="1">
      <c r="A160" s="35" t="s">
        <v>249</v>
      </c>
      <c r="B160" s="7" t="s">
        <v>47</v>
      </c>
      <c r="C160" s="8" t="s">
        <v>83</v>
      </c>
      <c r="D160" s="8" t="s">
        <v>69</v>
      </c>
      <c r="E160" s="8" t="s">
        <v>254</v>
      </c>
      <c r="F160" s="8"/>
      <c r="G160" s="15">
        <f t="shared" si="19"/>
        <v>686</v>
      </c>
      <c r="H160" s="15">
        <f t="shared" si="19"/>
        <v>0</v>
      </c>
      <c r="I160" s="15">
        <f t="shared" si="19"/>
        <v>0</v>
      </c>
    </row>
    <row r="161" spans="1:9" s="11" customFormat="1" ht="16.5" customHeight="1">
      <c r="A161" s="35" t="s">
        <v>250</v>
      </c>
      <c r="B161" s="7" t="s">
        <v>47</v>
      </c>
      <c r="C161" s="8" t="s">
        <v>83</v>
      </c>
      <c r="D161" s="8" t="s">
        <v>69</v>
      </c>
      <c r="E161" s="8" t="s">
        <v>255</v>
      </c>
      <c r="F161" s="8"/>
      <c r="G161" s="15">
        <f t="shared" si="19"/>
        <v>686</v>
      </c>
      <c r="H161" s="15">
        <f t="shared" si="19"/>
        <v>0</v>
      </c>
      <c r="I161" s="15">
        <f t="shared" si="19"/>
        <v>0</v>
      </c>
    </row>
    <row r="162" spans="1:9" s="11" customFormat="1" ht="16.5" customHeight="1">
      <c r="A162" s="35" t="s">
        <v>251</v>
      </c>
      <c r="B162" s="7" t="s">
        <v>47</v>
      </c>
      <c r="C162" s="8" t="s">
        <v>83</v>
      </c>
      <c r="D162" s="8" t="s">
        <v>69</v>
      </c>
      <c r="E162" s="8" t="s">
        <v>256</v>
      </c>
      <c r="F162" s="8"/>
      <c r="G162" s="15">
        <f t="shared" si="19"/>
        <v>686</v>
      </c>
      <c r="H162" s="15">
        <f t="shared" si="19"/>
        <v>0</v>
      </c>
      <c r="I162" s="15">
        <f t="shared" si="19"/>
        <v>0</v>
      </c>
    </row>
    <row r="163" spans="1:9" s="11" customFormat="1" ht="16.5" customHeight="1">
      <c r="A163" s="35" t="s">
        <v>252</v>
      </c>
      <c r="B163" s="7" t="s">
        <v>47</v>
      </c>
      <c r="C163" s="8" t="s">
        <v>83</v>
      </c>
      <c r="D163" s="8" t="s">
        <v>69</v>
      </c>
      <c r="E163" s="8" t="s">
        <v>256</v>
      </c>
      <c r="F163" s="8" t="s">
        <v>64</v>
      </c>
      <c r="G163" s="15">
        <v>686</v>
      </c>
      <c r="H163" s="15">
        <v>0</v>
      </c>
      <c r="I163" s="15">
        <v>0</v>
      </c>
    </row>
    <row r="164" spans="1:9" s="11" customFormat="1" ht="16.5" customHeight="1">
      <c r="A164" s="32" t="s">
        <v>186</v>
      </c>
      <c r="B164" s="13" t="s">
        <v>47</v>
      </c>
      <c r="C164" s="12" t="s">
        <v>83</v>
      </c>
      <c r="D164" s="12" t="s">
        <v>69</v>
      </c>
      <c r="E164" s="12" t="s">
        <v>206</v>
      </c>
      <c r="F164" s="12"/>
      <c r="G164" s="14">
        <f aca="true" t="shared" si="20" ref="G164:I167">G165</f>
        <v>200</v>
      </c>
      <c r="H164" s="14">
        <f t="shared" si="20"/>
        <v>0</v>
      </c>
      <c r="I164" s="14">
        <f t="shared" si="20"/>
        <v>0</v>
      </c>
    </row>
    <row r="165" spans="1:9" s="11" customFormat="1" ht="22.5" customHeight="1">
      <c r="A165" s="39" t="s">
        <v>275</v>
      </c>
      <c r="B165" s="7" t="s">
        <v>47</v>
      </c>
      <c r="C165" s="8" t="s">
        <v>83</v>
      </c>
      <c r="D165" s="8" t="s">
        <v>69</v>
      </c>
      <c r="E165" s="8" t="s">
        <v>208</v>
      </c>
      <c r="F165" s="8"/>
      <c r="G165" s="15">
        <f t="shared" si="20"/>
        <v>200</v>
      </c>
      <c r="H165" s="15">
        <f t="shared" si="20"/>
        <v>0</v>
      </c>
      <c r="I165" s="15">
        <f t="shared" si="20"/>
        <v>0</v>
      </c>
    </row>
    <row r="166" spans="1:9" s="11" customFormat="1" ht="22.5" customHeight="1">
      <c r="A166" s="40" t="s">
        <v>274</v>
      </c>
      <c r="B166" s="8" t="s">
        <v>47</v>
      </c>
      <c r="C166" s="8" t="s">
        <v>83</v>
      </c>
      <c r="D166" s="8" t="s">
        <v>69</v>
      </c>
      <c r="E166" s="8" t="s">
        <v>277</v>
      </c>
      <c r="F166" s="7"/>
      <c r="G166" s="15">
        <f t="shared" si="20"/>
        <v>200</v>
      </c>
      <c r="H166" s="15">
        <f t="shared" si="20"/>
        <v>0</v>
      </c>
      <c r="I166" s="15">
        <f t="shared" si="20"/>
        <v>0</v>
      </c>
    </row>
    <row r="167" spans="1:9" s="11" customFormat="1" ht="16.5" customHeight="1">
      <c r="A167" s="26" t="s">
        <v>276</v>
      </c>
      <c r="B167" s="7" t="s">
        <v>47</v>
      </c>
      <c r="C167" s="8" t="s">
        <v>83</v>
      </c>
      <c r="D167" s="8" t="s">
        <v>69</v>
      </c>
      <c r="E167" s="8" t="s">
        <v>278</v>
      </c>
      <c r="F167" s="8"/>
      <c r="G167" s="15">
        <f t="shared" si="20"/>
        <v>200</v>
      </c>
      <c r="H167" s="15">
        <f t="shared" si="20"/>
        <v>0</v>
      </c>
      <c r="I167" s="15">
        <f t="shared" si="20"/>
        <v>0</v>
      </c>
    </row>
    <row r="168" spans="1:9" s="11" customFormat="1" ht="16.5" customHeight="1">
      <c r="A168" s="26" t="s">
        <v>110</v>
      </c>
      <c r="B168" s="7" t="s">
        <v>47</v>
      </c>
      <c r="C168" s="8" t="s">
        <v>83</v>
      </c>
      <c r="D168" s="8" t="s">
        <v>69</v>
      </c>
      <c r="E168" s="8" t="s">
        <v>278</v>
      </c>
      <c r="F168" s="8" t="s">
        <v>64</v>
      </c>
      <c r="G168" s="15">
        <v>200</v>
      </c>
      <c r="H168" s="15">
        <v>0</v>
      </c>
      <c r="I168" s="15">
        <v>0</v>
      </c>
    </row>
    <row r="169" spans="1:9" s="11" customFormat="1" ht="21" customHeight="1">
      <c r="A169" s="32" t="s">
        <v>27</v>
      </c>
      <c r="B169" s="13" t="s">
        <v>47</v>
      </c>
      <c r="C169" s="12" t="s">
        <v>83</v>
      </c>
      <c r="D169" s="12" t="s">
        <v>69</v>
      </c>
      <c r="E169" s="12" t="s">
        <v>62</v>
      </c>
      <c r="F169" s="12"/>
      <c r="G169" s="14">
        <f aca="true" t="shared" si="21" ref="G169:I170">G170</f>
        <v>100</v>
      </c>
      <c r="H169" s="14">
        <f t="shared" si="21"/>
        <v>0</v>
      </c>
      <c r="I169" s="14">
        <f t="shared" si="21"/>
        <v>0</v>
      </c>
    </row>
    <row r="170" spans="1:9" s="11" customFormat="1" ht="17.25" customHeight="1">
      <c r="A170" s="26" t="s">
        <v>28</v>
      </c>
      <c r="B170" s="7" t="s">
        <v>47</v>
      </c>
      <c r="C170" s="8" t="s">
        <v>83</v>
      </c>
      <c r="D170" s="8" t="s">
        <v>69</v>
      </c>
      <c r="E170" s="8" t="s">
        <v>99</v>
      </c>
      <c r="F170" s="8"/>
      <c r="G170" s="15">
        <f t="shared" si="21"/>
        <v>100</v>
      </c>
      <c r="H170" s="15">
        <f t="shared" si="21"/>
        <v>0</v>
      </c>
      <c r="I170" s="15">
        <f t="shared" si="21"/>
        <v>0</v>
      </c>
    </row>
    <row r="171" spans="1:9" s="11" customFormat="1" ht="17.25" customHeight="1">
      <c r="A171" s="26" t="s">
        <v>28</v>
      </c>
      <c r="B171" s="7" t="s">
        <v>47</v>
      </c>
      <c r="C171" s="8" t="s">
        <v>83</v>
      </c>
      <c r="D171" s="8" t="s">
        <v>69</v>
      </c>
      <c r="E171" s="8" t="s">
        <v>65</v>
      </c>
      <c r="F171" s="8"/>
      <c r="G171" s="15">
        <f>G173</f>
        <v>100</v>
      </c>
      <c r="H171" s="15">
        <f>H173</f>
        <v>0</v>
      </c>
      <c r="I171" s="15">
        <f>I173</f>
        <v>0</v>
      </c>
    </row>
    <row r="172" spans="1:9" s="11" customFormat="1" ht="22.5" customHeight="1">
      <c r="A172" s="26" t="s">
        <v>219</v>
      </c>
      <c r="B172" s="7" t="s">
        <v>47</v>
      </c>
      <c r="C172" s="8" t="s">
        <v>83</v>
      </c>
      <c r="D172" s="8" t="s">
        <v>69</v>
      </c>
      <c r="E172" s="8" t="s">
        <v>220</v>
      </c>
      <c r="F172" s="8"/>
      <c r="G172" s="15">
        <f>G173</f>
        <v>100</v>
      </c>
      <c r="H172" s="15">
        <v>0</v>
      </c>
      <c r="I172" s="15">
        <v>0</v>
      </c>
    </row>
    <row r="173" spans="1:9" s="11" customFormat="1" ht="17.25" customHeight="1">
      <c r="A173" s="26" t="s">
        <v>110</v>
      </c>
      <c r="B173" s="7" t="s">
        <v>47</v>
      </c>
      <c r="C173" s="8" t="s">
        <v>83</v>
      </c>
      <c r="D173" s="8" t="s">
        <v>69</v>
      </c>
      <c r="E173" s="8" t="s">
        <v>220</v>
      </c>
      <c r="F173" s="8" t="s">
        <v>64</v>
      </c>
      <c r="G173" s="15">
        <v>100</v>
      </c>
      <c r="H173" s="15">
        <v>0</v>
      </c>
      <c r="I173" s="15">
        <v>0</v>
      </c>
    </row>
    <row r="174" spans="1:9" s="11" customFormat="1" ht="18" customHeight="1">
      <c r="A174" s="24" t="s">
        <v>9</v>
      </c>
      <c r="B174" s="13" t="s">
        <v>47</v>
      </c>
      <c r="C174" s="12" t="s">
        <v>83</v>
      </c>
      <c r="D174" s="12" t="s">
        <v>73</v>
      </c>
      <c r="E174" s="12"/>
      <c r="F174" s="12"/>
      <c r="G174" s="46">
        <f>G175+G180+G204+G195</f>
        <v>213303.23335</v>
      </c>
      <c r="H174" s="46">
        <f>H175+H180+H204+H195</f>
        <v>0</v>
      </c>
      <c r="I174" s="46">
        <f>I175+I180+I204+I195</f>
        <v>0</v>
      </c>
    </row>
    <row r="175" spans="1:9" s="11" customFormat="1" ht="24.75" customHeight="1">
      <c r="A175" s="32" t="s">
        <v>178</v>
      </c>
      <c r="B175" s="13" t="s">
        <v>47</v>
      </c>
      <c r="C175" s="12" t="s">
        <v>83</v>
      </c>
      <c r="D175" s="12" t="s">
        <v>73</v>
      </c>
      <c r="E175" s="12" t="s">
        <v>196</v>
      </c>
      <c r="F175" s="12"/>
      <c r="G175" s="14">
        <f aca="true" t="shared" si="22" ref="G175:I178">G176</f>
        <v>185.238</v>
      </c>
      <c r="H175" s="14">
        <f t="shared" si="22"/>
        <v>0</v>
      </c>
      <c r="I175" s="14">
        <f t="shared" si="22"/>
        <v>0</v>
      </c>
    </row>
    <row r="176" spans="1:9" s="11" customFormat="1" ht="18" customHeight="1">
      <c r="A176" s="26" t="s">
        <v>167</v>
      </c>
      <c r="B176" s="7" t="s">
        <v>47</v>
      </c>
      <c r="C176" s="8" t="s">
        <v>83</v>
      </c>
      <c r="D176" s="8" t="s">
        <v>73</v>
      </c>
      <c r="E176" s="8" t="s">
        <v>323</v>
      </c>
      <c r="F176" s="8"/>
      <c r="G176" s="15">
        <f t="shared" si="22"/>
        <v>185.238</v>
      </c>
      <c r="H176" s="15">
        <f t="shared" si="22"/>
        <v>0</v>
      </c>
      <c r="I176" s="15">
        <f t="shared" si="22"/>
        <v>0</v>
      </c>
    </row>
    <row r="177" spans="1:9" s="11" customFormat="1" ht="15" customHeight="1">
      <c r="A177" s="26" t="s">
        <v>168</v>
      </c>
      <c r="B177" s="7" t="s">
        <v>47</v>
      </c>
      <c r="C177" s="8" t="s">
        <v>83</v>
      </c>
      <c r="D177" s="8" t="s">
        <v>73</v>
      </c>
      <c r="E177" s="8" t="s">
        <v>324</v>
      </c>
      <c r="F177" s="8"/>
      <c r="G177" s="15">
        <f t="shared" si="22"/>
        <v>185.238</v>
      </c>
      <c r="H177" s="15">
        <f t="shared" si="22"/>
        <v>0</v>
      </c>
      <c r="I177" s="15">
        <f t="shared" si="22"/>
        <v>0</v>
      </c>
    </row>
    <row r="178" spans="1:9" s="11" customFormat="1" ht="15" customHeight="1">
      <c r="A178" s="26" t="s">
        <v>164</v>
      </c>
      <c r="B178" s="7" t="s">
        <v>47</v>
      </c>
      <c r="C178" s="8" t="s">
        <v>83</v>
      </c>
      <c r="D178" s="8" t="s">
        <v>73</v>
      </c>
      <c r="E178" s="8" t="s">
        <v>325</v>
      </c>
      <c r="F178" s="8"/>
      <c r="G178" s="15">
        <f t="shared" si="22"/>
        <v>185.238</v>
      </c>
      <c r="H178" s="15">
        <f t="shared" si="22"/>
        <v>0</v>
      </c>
      <c r="I178" s="15">
        <f t="shared" si="22"/>
        <v>0</v>
      </c>
    </row>
    <row r="179" spans="1:9" s="11" customFormat="1" ht="16.5" customHeight="1">
      <c r="A179" s="26" t="s">
        <v>110</v>
      </c>
      <c r="B179" s="7" t="s">
        <v>47</v>
      </c>
      <c r="C179" s="8" t="s">
        <v>83</v>
      </c>
      <c r="D179" s="8" t="s">
        <v>73</v>
      </c>
      <c r="E179" s="8" t="s">
        <v>325</v>
      </c>
      <c r="F179" s="8" t="s">
        <v>64</v>
      </c>
      <c r="G179" s="15">
        <v>185.238</v>
      </c>
      <c r="H179" s="15">
        <v>0</v>
      </c>
      <c r="I179" s="15">
        <v>0</v>
      </c>
    </row>
    <row r="180" spans="1:9" s="11" customFormat="1" ht="26.25" customHeight="1">
      <c r="A180" s="32" t="s">
        <v>155</v>
      </c>
      <c r="B180" s="13" t="s">
        <v>47</v>
      </c>
      <c r="C180" s="12" t="s">
        <v>83</v>
      </c>
      <c r="D180" s="12" t="s">
        <v>73</v>
      </c>
      <c r="E180" s="12" t="s">
        <v>136</v>
      </c>
      <c r="F180" s="12"/>
      <c r="G180" s="14">
        <f aca="true" t="shared" si="23" ref="G180:I181">G181</f>
        <v>2514.7470000000003</v>
      </c>
      <c r="H180" s="14">
        <f t="shared" si="23"/>
        <v>0</v>
      </c>
      <c r="I180" s="14">
        <f t="shared" si="23"/>
        <v>0</v>
      </c>
    </row>
    <row r="181" spans="1:9" s="11" customFormat="1" ht="15" customHeight="1">
      <c r="A181" s="26" t="s">
        <v>139</v>
      </c>
      <c r="B181" s="7" t="s">
        <v>47</v>
      </c>
      <c r="C181" s="8" t="s">
        <v>83</v>
      </c>
      <c r="D181" s="8" t="s">
        <v>73</v>
      </c>
      <c r="E181" s="8" t="s">
        <v>135</v>
      </c>
      <c r="F181" s="8"/>
      <c r="G181" s="15">
        <f t="shared" si="23"/>
        <v>2514.7470000000003</v>
      </c>
      <c r="H181" s="15">
        <f t="shared" si="23"/>
        <v>0</v>
      </c>
      <c r="I181" s="15">
        <f t="shared" si="23"/>
        <v>0</v>
      </c>
    </row>
    <row r="182" spans="1:9" s="11" customFormat="1" ht="15" customHeight="1">
      <c r="A182" s="26" t="s">
        <v>140</v>
      </c>
      <c r="B182" s="7" t="s">
        <v>47</v>
      </c>
      <c r="C182" s="8" t="s">
        <v>83</v>
      </c>
      <c r="D182" s="8" t="s">
        <v>73</v>
      </c>
      <c r="E182" s="8" t="s">
        <v>137</v>
      </c>
      <c r="F182" s="8"/>
      <c r="G182" s="15">
        <f>G183+G185+G188+G190+G192+G194</f>
        <v>2514.7470000000003</v>
      </c>
      <c r="H182" s="15">
        <f>H183</f>
        <v>0</v>
      </c>
      <c r="I182" s="15">
        <f>I183</f>
        <v>0</v>
      </c>
    </row>
    <row r="183" spans="1:9" s="11" customFormat="1" ht="14.25" customHeight="1">
      <c r="A183" s="26" t="s">
        <v>134</v>
      </c>
      <c r="B183" s="7" t="s">
        <v>47</v>
      </c>
      <c r="C183" s="8" t="s">
        <v>83</v>
      </c>
      <c r="D183" s="8" t="s">
        <v>73</v>
      </c>
      <c r="E183" s="8" t="s">
        <v>138</v>
      </c>
      <c r="F183" s="8"/>
      <c r="G183" s="15">
        <f>G184</f>
        <v>200</v>
      </c>
      <c r="H183" s="15">
        <f>H184</f>
        <v>0</v>
      </c>
      <c r="I183" s="15">
        <f>I184</f>
        <v>0</v>
      </c>
    </row>
    <row r="184" spans="1:9" s="11" customFormat="1" ht="16.5" customHeight="1">
      <c r="A184" s="26" t="s">
        <v>110</v>
      </c>
      <c r="B184" s="7" t="s">
        <v>47</v>
      </c>
      <c r="C184" s="8" t="s">
        <v>83</v>
      </c>
      <c r="D184" s="8" t="s">
        <v>73</v>
      </c>
      <c r="E184" s="8" t="s">
        <v>138</v>
      </c>
      <c r="F184" s="8" t="s">
        <v>64</v>
      </c>
      <c r="G184" s="15">
        <v>200</v>
      </c>
      <c r="H184" s="15">
        <v>0</v>
      </c>
      <c r="I184" s="15">
        <v>0</v>
      </c>
    </row>
    <row r="185" spans="1:9" s="11" customFormat="1" ht="16.5" customHeight="1">
      <c r="A185" s="26" t="s">
        <v>188</v>
      </c>
      <c r="B185" s="7" t="s">
        <v>47</v>
      </c>
      <c r="C185" s="8" t="s">
        <v>83</v>
      </c>
      <c r="D185" s="8" t="s">
        <v>73</v>
      </c>
      <c r="E185" s="8" t="s">
        <v>187</v>
      </c>
      <c r="F185" s="8"/>
      <c r="G185" s="15">
        <v>100</v>
      </c>
      <c r="H185" s="15">
        <v>0</v>
      </c>
      <c r="I185" s="15">
        <v>0</v>
      </c>
    </row>
    <row r="186" spans="1:9" s="11" customFormat="1" ht="18" customHeight="1">
      <c r="A186" s="26" t="s">
        <v>110</v>
      </c>
      <c r="B186" s="7" t="s">
        <v>47</v>
      </c>
      <c r="C186" s="8" t="s">
        <v>83</v>
      </c>
      <c r="D186" s="8" t="s">
        <v>73</v>
      </c>
      <c r="E186" s="8" t="s">
        <v>187</v>
      </c>
      <c r="F186" s="8" t="s">
        <v>64</v>
      </c>
      <c r="G186" s="15">
        <v>100</v>
      </c>
      <c r="H186" s="15">
        <v>0</v>
      </c>
      <c r="I186" s="15">
        <v>0</v>
      </c>
    </row>
    <row r="187" spans="1:9" s="11" customFormat="1" ht="18" customHeight="1">
      <c r="A187" s="35" t="s">
        <v>223</v>
      </c>
      <c r="B187" s="7" t="s">
        <v>47</v>
      </c>
      <c r="C187" s="8" t="s">
        <v>83</v>
      </c>
      <c r="D187" s="8" t="s">
        <v>73</v>
      </c>
      <c r="E187" s="8" t="s">
        <v>279</v>
      </c>
      <c r="F187" s="8"/>
      <c r="G187" s="15">
        <f>G188</f>
        <v>1894.747</v>
      </c>
      <c r="H187" s="15">
        <v>0</v>
      </c>
      <c r="I187" s="15">
        <v>0</v>
      </c>
    </row>
    <row r="188" spans="1:9" s="11" customFormat="1" ht="18" customHeight="1">
      <c r="A188" s="26" t="s">
        <v>110</v>
      </c>
      <c r="B188" s="7" t="s">
        <v>47</v>
      </c>
      <c r="C188" s="8" t="s">
        <v>83</v>
      </c>
      <c r="D188" s="8" t="s">
        <v>73</v>
      </c>
      <c r="E188" s="8" t="s">
        <v>279</v>
      </c>
      <c r="F188" s="8" t="s">
        <v>64</v>
      </c>
      <c r="G188" s="15">
        <v>1894.747</v>
      </c>
      <c r="H188" s="15">
        <v>0</v>
      </c>
      <c r="I188" s="15">
        <v>0</v>
      </c>
    </row>
    <row r="189" spans="1:9" s="11" customFormat="1" ht="18" customHeight="1">
      <c r="A189" s="26" t="s">
        <v>280</v>
      </c>
      <c r="B189" s="7" t="s">
        <v>47</v>
      </c>
      <c r="C189" s="8" t="s">
        <v>83</v>
      </c>
      <c r="D189" s="8" t="s">
        <v>73</v>
      </c>
      <c r="E189" s="8" t="s">
        <v>281</v>
      </c>
      <c r="F189" s="8"/>
      <c r="G189" s="15">
        <f>G190</f>
        <v>50</v>
      </c>
      <c r="H189" s="15">
        <f>H190</f>
        <v>0</v>
      </c>
      <c r="I189" s="15">
        <f>I190</f>
        <v>0</v>
      </c>
    </row>
    <row r="190" spans="1:9" s="11" customFormat="1" ht="18" customHeight="1">
      <c r="A190" s="26" t="s">
        <v>110</v>
      </c>
      <c r="B190" s="7" t="s">
        <v>47</v>
      </c>
      <c r="C190" s="8" t="s">
        <v>83</v>
      </c>
      <c r="D190" s="8" t="s">
        <v>73</v>
      </c>
      <c r="E190" s="8" t="s">
        <v>281</v>
      </c>
      <c r="F190" s="8" t="s">
        <v>64</v>
      </c>
      <c r="G190" s="15">
        <v>50</v>
      </c>
      <c r="H190" s="15">
        <v>0</v>
      </c>
      <c r="I190" s="15">
        <v>0</v>
      </c>
    </row>
    <row r="191" spans="1:9" s="11" customFormat="1" ht="18" customHeight="1">
      <c r="A191" s="26" t="s">
        <v>344</v>
      </c>
      <c r="B191" s="7" t="s">
        <v>47</v>
      </c>
      <c r="C191" s="8" t="s">
        <v>83</v>
      </c>
      <c r="D191" s="8" t="s">
        <v>73</v>
      </c>
      <c r="E191" s="8" t="s">
        <v>321</v>
      </c>
      <c r="F191" s="8"/>
      <c r="G191" s="15">
        <f>G192</f>
        <v>120</v>
      </c>
      <c r="H191" s="15">
        <v>0</v>
      </c>
      <c r="I191" s="15">
        <v>0</v>
      </c>
    </row>
    <row r="192" spans="1:9" s="11" customFormat="1" ht="18" customHeight="1">
      <c r="A192" s="26" t="s">
        <v>110</v>
      </c>
      <c r="B192" s="7" t="s">
        <v>47</v>
      </c>
      <c r="C192" s="8" t="s">
        <v>83</v>
      </c>
      <c r="D192" s="8" t="s">
        <v>73</v>
      </c>
      <c r="E192" s="8" t="s">
        <v>321</v>
      </c>
      <c r="F192" s="8" t="s">
        <v>64</v>
      </c>
      <c r="G192" s="15">
        <v>120</v>
      </c>
      <c r="H192" s="15">
        <v>0</v>
      </c>
      <c r="I192" s="15">
        <v>0</v>
      </c>
    </row>
    <row r="193" spans="1:9" s="11" customFormat="1" ht="18" customHeight="1">
      <c r="A193" s="26" t="s">
        <v>282</v>
      </c>
      <c r="B193" s="7" t="s">
        <v>47</v>
      </c>
      <c r="C193" s="8" t="s">
        <v>83</v>
      </c>
      <c r="D193" s="8" t="s">
        <v>73</v>
      </c>
      <c r="E193" s="8" t="s">
        <v>322</v>
      </c>
      <c r="F193" s="8"/>
      <c r="G193" s="15">
        <f>G194</f>
        <v>150</v>
      </c>
      <c r="H193" s="15">
        <f>H194</f>
        <v>0</v>
      </c>
      <c r="I193" s="15">
        <v>0</v>
      </c>
    </row>
    <row r="194" spans="1:9" s="11" customFormat="1" ht="18" customHeight="1">
      <c r="A194" s="26" t="s">
        <v>110</v>
      </c>
      <c r="B194" s="7" t="s">
        <v>47</v>
      </c>
      <c r="C194" s="8" t="s">
        <v>83</v>
      </c>
      <c r="D194" s="8" t="s">
        <v>73</v>
      </c>
      <c r="E194" s="8" t="s">
        <v>322</v>
      </c>
      <c r="F194" s="8" t="s">
        <v>64</v>
      </c>
      <c r="G194" s="15">
        <v>150</v>
      </c>
      <c r="H194" s="15">
        <v>0</v>
      </c>
      <c r="I194" s="15">
        <v>0</v>
      </c>
    </row>
    <row r="195" spans="1:9" s="11" customFormat="1" ht="27" customHeight="1">
      <c r="A195" s="37" t="s">
        <v>330</v>
      </c>
      <c r="B195" s="13" t="s">
        <v>47</v>
      </c>
      <c r="C195" s="12" t="s">
        <v>83</v>
      </c>
      <c r="D195" s="12" t="s">
        <v>73</v>
      </c>
      <c r="E195" s="12" t="s">
        <v>143</v>
      </c>
      <c r="F195" s="12"/>
      <c r="G195" s="14">
        <f>G196+G200</f>
        <v>35160</v>
      </c>
      <c r="H195" s="14">
        <f>H200</f>
        <v>0</v>
      </c>
      <c r="I195" s="14">
        <f>I196</f>
        <v>0</v>
      </c>
    </row>
    <row r="196" spans="1:9" s="11" customFormat="1" ht="16.5" customHeight="1">
      <c r="A196" s="35" t="s">
        <v>345</v>
      </c>
      <c r="B196" s="7" t="s">
        <v>47</v>
      </c>
      <c r="C196" s="8" t="s">
        <v>83</v>
      </c>
      <c r="D196" s="8" t="s">
        <v>73</v>
      </c>
      <c r="E196" s="8" t="s">
        <v>144</v>
      </c>
      <c r="F196" s="12"/>
      <c r="G196" s="15">
        <f aca="true" t="shared" si="24" ref="G196:H198">G197</f>
        <v>28090</v>
      </c>
      <c r="H196" s="15">
        <f t="shared" si="24"/>
        <v>0</v>
      </c>
      <c r="I196" s="15">
        <f>I197</f>
        <v>0</v>
      </c>
    </row>
    <row r="197" spans="1:9" s="11" customFormat="1" ht="15.75" customHeight="1">
      <c r="A197" s="35" t="s">
        <v>346</v>
      </c>
      <c r="B197" s="7" t="s">
        <v>47</v>
      </c>
      <c r="C197" s="8" t="s">
        <v>83</v>
      </c>
      <c r="D197" s="8" t="s">
        <v>73</v>
      </c>
      <c r="E197" s="8" t="s">
        <v>176</v>
      </c>
      <c r="F197" s="12"/>
      <c r="G197" s="15">
        <f t="shared" si="24"/>
        <v>28090</v>
      </c>
      <c r="H197" s="15">
        <f t="shared" si="24"/>
        <v>0</v>
      </c>
      <c r="I197" s="15">
        <f>I198</f>
        <v>0</v>
      </c>
    </row>
    <row r="198" spans="1:9" s="11" customFormat="1" ht="14.25" customHeight="1">
      <c r="A198" s="55" t="s">
        <v>347</v>
      </c>
      <c r="B198" s="7" t="s">
        <v>47</v>
      </c>
      <c r="C198" s="8" t="s">
        <v>83</v>
      </c>
      <c r="D198" s="8" t="s">
        <v>73</v>
      </c>
      <c r="E198" s="8" t="s">
        <v>175</v>
      </c>
      <c r="F198" s="12"/>
      <c r="G198" s="15">
        <f t="shared" si="24"/>
        <v>28090</v>
      </c>
      <c r="H198" s="15">
        <f t="shared" si="24"/>
        <v>0</v>
      </c>
      <c r="I198" s="15">
        <f>I199</f>
        <v>0</v>
      </c>
    </row>
    <row r="199" spans="1:9" s="11" customFormat="1" ht="18" customHeight="1">
      <c r="A199" s="26" t="s">
        <v>110</v>
      </c>
      <c r="B199" s="7" t="s">
        <v>47</v>
      </c>
      <c r="C199" s="8" t="s">
        <v>83</v>
      </c>
      <c r="D199" s="8" t="s">
        <v>73</v>
      </c>
      <c r="E199" s="8" t="s">
        <v>177</v>
      </c>
      <c r="F199" s="8" t="s">
        <v>64</v>
      </c>
      <c r="G199" s="15">
        <v>28090</v>
      </c>
      <c r="H199" s="15">
        <v>0</v>
      </c>
      <c r="I199" s="15">
        <v>0</v>
      </c>
    </row>
    <row r="200" spans="1:9" s="11" customFormat="1" ht="18" customHeight="1">
      <c r="A200" s="26" t="s">
        <v>231</v>
      </c>
      <c r="B200" s="7" t="s">
        <v>47</v>
      </c>
      <c r="C200" s="8" t="s">
        <v>83</v>
      </c>
      <c r="D200" s="8" t="s">
        <v>73</v>
      </c>
      <c r="E200" s="8" t="s">
        <v>234</v>
      </c>
      <c r="F200" s="8"/>
      <c r="G200" s="15">
        <f aca="true" t="shared" si="25" ref="G200:I202">G201</f>
        <v>7070</v>
      </c>
      <c r="H200" s="15">
        <f t="shared" si="25"/>
        <v>0</v>
      </c>
      <c r="I200" s="15">
        <f t="shared" si="25"/>
        <v>0</v>
      </c>
    </row>
    <row r="201" spans="1:9" s="11" customFormat="1" ht="18" customHeight="1">
      <c r="A201" s="26" t="s">
        <v>232</v>
      </c>
      <c r="B201" s="7" t="s">
        <v>47</v>
      </c>
      <c r="C201" s="8" t="s">
        <v>83</v>
      </c>
      <c r="D201" s="8" t="s">
        <v>73</v>
      </c>
      <c r="E201" s="8" t="s">
        <v>235</v>
      </c>
      <c r="F201" s="8"/>
      <c r="G201" s="15">
        <f t="shared" si="25"/>
        <v>7070</v>
      </c>
      <c r="H201" s="15">
        <f t="shared" si="25"/>
        <v>0</v>
      </c>
      <c r="I201" s="15">
        <f t="shared" si="25"/>
        <v>0</v>
      </c>
    </row>
    <row r="202" spans="1:9" s="11" customFormat="1" ht="18" customHeight="1">
      <c r="A202" s="26" t="s">
        <v>233</v>
      </c>
      <c r="B202" s="7" t="s">
        <v>47</v>
      </c>
      <c r="C202" s="8" t="s">
        <v>83</v>
      </c>
      <c r="D202" s="8" t="s">
        <v>73</v>
      </c>
      <c r="E202" s="8" t="s">
        <v>247</v>
      </c>
      <c r="F202" s="8"/>
      <c r="G202" s="15">
        <f t="shared" si="25"/>
        <v>7070</v>
      </c>
      <c r="H202" s="15">
        <f t="shared" si="25"/>
        <v>0</v>
      </c>
      <c r="I202" s="15">
        <f t="shared" si="25"/>
        <v>0</v>
      </c>
    </row>
    <row r="203" spans="1:9" s="11" customFormat="1" ht="18" customHeight="1">
      <c r="A203" s="26" t="s">
        <v>110</v>
      </c>
      <c r="B203" s="7" t="s">
        <v>47</v>
      </c>
      <c r="C203" s="8" t="s">
        <v>83</v>
      </c>
      <c r="D203" s="8" t="s">
        <v>73</v>
      </c>
      <c r="E203" s="8" t="s">
        <v>247</v>
      </c>
      <c r="F203" s="8" t="s">
        <v>64</v>
      </c>
      <c r="G203" s="15">
        <v>7070</v>
      </c>
      <c r="H203" s="15">
        <v>0</v>
      </c>
      <c r="I203" s="15">
        <v>0</v>
      </c>
    </row>
    <row r="204" spans="1:9" s="11" customFormat="1" ht="27" customHeight="1">
      <c r="A204" s="37" t="s">
        <v>331</v>
      </c>
      <c r="B204" s="13" t="s">
        <v>47</v>
      </c>
      <c r="C204" s="12" t="s">
        <v>83</v>
      </c>
      <c r="D204" s="12" t="s">
        <v>73</v>
      </c>
      <c r="E204" s="12" t="s">
        <v>148</v>
      </c>
      <c r="F204" s="8"/>
      <c r="G204" s="14">
        <f aca="true" t="shared" si="26" ref="G204:I207">G205</f>
        <v>175443.24835</v>
      </c>
      <c r="H204" s="14">
        <f t="shared" si="26"/>
        <v>0</v>
      </c>
      <c r="I204" s="14">
        <f t="shared" si="26"/>
        <v>0</v>
      </c>
    </row>
    <row r="205" spans="1:9" s="11" customFormat="1" ht="18" customHeight="1">
      <c r="A205" s="35" t="s">
        <v>145</v>
      </c>
      <c r="B205" s="7" t="s">
        <v>47</v>
      </c>
      <c r="C205" s="8" t="s">
        <v>83</v>
      </c>
      <c r="D205" s="8" t="s">
        <v>73</v>
      </c>
      <c r="E205" s="8" t="s">
        <v>149</v>
      </c>
      <c r="F205" s="8"/>
      <c r="G205" s="15">
        <f t="shared" si="26"/>
        <v>175443.24835</v>
      </c>
      <c r="H205" s="15">
        <f t="shared" si="26"/>
        <v>0</v>
      </c>
      <c r="I205" s="15">
        <f t="shared" si="26"/>
        <v>0</v>
      </c>
    </row>
    <row r="206" spans="1:9" s="11" customFormat="1" ht="18" customHeight="1">
      <c r="A206" s="35" t="s">
        <v>146</v>
      </c>
      <c r="B206" s="7" t="s">
        <v>47</v>
      </c>
      <c r="C206" s="8" t="s">
        <v>83</v>
      </c>
      <c r="D206" s="8" t="s">
        <v>73</v>
      </c>
      <c r="E206" s="8" t="s">
        <v>150</v>
      </c>
      <c r="F206" s="8"/>
      <c r="G206" s="15">
        <f t="shared" si="26"/>
        <v>175443.24835</v>
      </c>
      <c r="H206" s="15">
        <f t="shared" si="26"/>
        <v>0</v>
      </c>
      <c r="I206" s="15">
        <f t="shared" si="26"/>
        <v>0</v>
      </c>
    </row>
    <row r="207" spans="1:9" s="11" customFormat="1" ht="18" customHeight="1">
      <c r="A207" s="35" t="s">
        <v>151</v>
      </c>
      <c r="B207" s="7" t="s">
        <v>47</v>
      </c>
      <c r="C207" s="8" t="s">
        <v>83</v>
      </c>
      <c r="D207" s="8" t="s">
        <v>73</v>
      </c>
      <c r="E207" s="8" t="s">
        <v>147</v>
      </c>
      <c r="F207" s="8"/>
      <c r="G207" s="15">
        <f t="shared" si="26"/>
        <v>175443.24835</v>
      </c>
      <c r="H207" s="15">
        <f t="shared" si="26"/>
        <v>0</v>
      </c>
      <c r="I207" s="15">
        <f t="shared" si="26"/>
        <v>0</v>
      </c>
    </row>
    <row r="208" spans="1:9" s="11" customFormat="1" ht="18" customHeight="1">
      <c r="A208" s="35" t="s">
        <v>88</v>
      </c>
      <c r="B208" s="7" t="s">
        <v>47</v>
      </c>
      <c r="C208" s="8" t="s">
        <v>83</v>
      </c>
      <c r="D208" s="8" t="s">
        <v>73</v>
      </c>
      <c r="E208" s="8" t="s">
        <v>147</v>
      </c>
      <c r="F208" s="8" t="s">
        <v>84</v>
      </c>
      <c r="G208" s="15">
        <v>175443.24835</v>
      </c>
      <c r="H208" s="15">
        <v>0</v>
      </c>
      <c r="I208" s="15">
        <v>0</v>
      </c>
    </row>
    <row r="209" spans="1:9" s="11" customFormat="1" ht="15.75" customHeight="1">
      <c r="A209" s="24" t="s">
        <v>12</v>
      </c>
      <c r="B209" s="13" t="s">
        <v>47</v>
      </c>
      <c r="C209" s="12" t="s">
        <v>83</v>
      </c>
      <c r="D209" s="12" t="s">
        <v>83</v>
      </c>
      <c r="E209" s="12"/>
      <c r="F209" s="12"/>
      <c r="G209" s="14">
        <f>G212</f>
        <v>22602</v>
      </c>
      <c r="H209" s="46">
        <f>H212</f>
        <v>12531.60612</v>
      </c>
      <c r="I209" s="46">
        <f>I212</f>
        <v>14600</v>
      </c>
    </row>
    <row r="210" spans="1:9" s="11" customFormat="1" ht="24.75" customHeight="1">
      <c r="A210" s="37" t="s">
        <v>155</v>
      </c>
      <c r="B210" s="7" t="s">
        <v>47</v>
      </c>
      <c r="C210" s="8" t="s">
        <v>83</v>
      </c>
      <c r="D210" s="8" t="s">
        <v>83</v>
      </c>
      <c r="E210" s="12" t="s">
        <v>136</v>
      </c>
      <c r="F210" s="12"/>
      <c r="G210" s="14">
        <f aca="true" t="shared" si="27" ref="G210:I212">G211</f>
        <v>22602</v>
      </c>
      <c r="H210" s="14">
        <f t="shared" si="27"/>
        <v>12531.60612</v>
      </c>
      <c r="I210" s="14">
        <f t="shared" si="27"/>
        <v>14600</v>
      </c>
    </row>
    <row r="211" spans="1:9" s="11" customFormat="1" ht="33" customHeight="1">
      <c r="A211" s="26" t="s">
        <v>351</v>
      </c>
      <c r="B211" s="7" t="s">
        <v>47</v>
      </c>
      <c r="C211" s="8" t="s">
        <v>83</v>
      </c>
      <c r="D211" s="8" t="s">
        <v>83</v>
      </c>
      <c r="E211" s="8" t="s">
        <v>302</v>
      </c>
      <c r="F211" s="12"/>
      <c r="G211" s="15">
        <f t="shared" si="27"/>
        <v>22602</v>
      </c>
      <c r="H211" s="15">
        <f t="shared" si="27"/>
        <v>12531.60612</v>
      </c>
      <c r="I211" s="15">
        <f t="shared" si="27"/>
        <v>14600</v>
      </c>
    </row>
    <row r="212" spans="1:9" s="11" customFormat="1" ht="33" customHeight="1">
      <c r="A212" s="26" t="s">
        <v>352</v>
      </c>
      <c r="B212" s="7" t="s">
        <v>47</v>
      </c>
      <c r="C212" s="8" t="s">
        <v>83</v>
      </c>
      <c r="D212" s="8" t="s">
        <v>83</v>
      </c>
      <c r="E212" s="8" t="s">
        <v>303</v>
      </c>
      <c r="F212" s="12"/>
      <c r="G212" s="15">
        <f t="shared" si="27"/>
        <v>22602</v>
      </c>
      <c r="H212" s="15">
        <f t="shared" si="27"/>
        <v>12531.60612</v>
      </c>
      <c r="I212" s="15">
        <f t="shared" si="27"/>
        <v>14600</v>
      </c>
    </row>
    <row r="213" spans="1:9" s="11" customFormat="1" ht="37.5" customHeight="1">
      <c r="A213" s="39" t="s">
        <v>350</v>
      </c>
      <c r="B213" s="7" t="s">
        <v>47</v>
      </c>
      <c r="C213" s="8" t="s">
        <v>83</v>
      </c>
      <c r="D213" s="8" t="s">
        <v>83</v>
      </c>
      <c r="E213" s="8" t="s">
        <v>297</v>
      </c>
      <c r="F213" s="12"/>
      <c r="G213" s="15">
        <f>G214+G215</f>
        <v>22602</v>
      </c>
      <c r="H213" s="15">
        <f>H214+H215</f>
        <v>12531.60612</v>
      </c>
      <c r="I213" s="15">
        <f>I214+I215</f>
        <v>14600</v>
      </c>
    </row>
    <row r="214" spans="1:9" s="11" customFormat="1" ht="18" customHeight="1">
      <c r="A214" s="38" t="s">
        <v>126</v>
      </c>
      <c r="B214" s="7" t="s">
        <v>47</v>
      </c>
      <c r="C214" s="8" t="s">
        <v>83</v>
      </c>
      <c r="D214" s="8" t="s">
        <v>83</v>
      </c>
      <c r="E214" s="8" t="s">
        <v>297</v>
      </c>
      <c r="F214" s="8" t="s">
        <v>299</v>
      </c>
      <c r="G214" s="15">
        <v>22601.899</v>
      </c>
      <c r="H214" s="15">
        <v>12531.52712</v>
      </c>
      <c r="I214" s="15">
        <v>14599.944</v>
      </c>
    </row>
    <row r="215" spans="1:9" s="11" customFormat="1" ht="14.25" customHeight="1">
      <c r="A215" s="35" t="s">
        <v>296</v>
      </c>
      <c r="B215" s="7" t="s">
        <v>47</v>
      </c>
      <c r="C215" s="8" t="s">
        <v>83</v>
      </c>
      <c r="D215" s="8" t="s">
        <v>83</v>
      </c>
      <c r="E215" s="8" t="s">
        <v>297</v>
      </c>
      <c r="F215" s="8" t="s">
        <v>298</v>
      </c>
      <c r="G215" s="15">
        <v>0.101</v>
      </c>
      <c r="H215" s="15">
        <v>0.079</v>
      </c>
      <c r="I215" s="15">
        <v>0.056</v>
      </c>
    </row>
    <row r="216" spans="1:9" s="11" customFormat="1" ht="14.25" customHeight="1">
      <c r="A216" s="24" t="s">
        <v>49</v>
      </c>
      <c r="B216" s="13" t="s">
        <v>47</v>
      </c>
      <c r="C216" s="12" t="s">
        <v>89</v>
      </c>
      <c r="D216" s="12" t="s">
        <v>57</v>
      </c>
      <c r="E216" s="12"/>
      <c r="F216" s="12"/>
      <c r="G216" s="14">
        <f>G223+G217</f>
        <v>956.0674200000001</v>
      </c>
      <c r="H216" s="14">
        <f>H223+H217</f>
        <v>476.06742</v>
      </c>
      <c r="I216" s="14">
        <f>I223+I217</f>
        <v>476.06742</v>
      </c>
    </row>
    <row r="217" spans="1:9" s="11" customFormat="1" ht="36.75" customHeight="1">
      <c r="A217" s="41" t="s">
        <v>183</v>
      </c>
      <c r="B217" s="13" t="s">
        <v>47</v>
      </c>
      <c r="C217" s="12" t="s">
        <v>89</v>
      </c>
      <c r="D217" s="12" t="s">
        <v>83</v>
      </c>
      <c r="E217" s="12"/>
      <c r="F217" s="12"/>
      <c r="G217" s="14">
        <f aca="true" t="shared" si="28" ref="G217:I221">G218</f>
        <v>50</v>
      </c>
      <c r="H217" s="14">
        <f t="shared" si="28"/>
        <v>0</v>
      </c>
      <c r="I217" s="14">
        <f t="shared" si="28"/>
        <v>0</v>
      </c>
    </row>
    <row r="218" spans="1:9" s="11" customFormat="1" ht="14.25" customHeight="1">
      <c r="A218" s="26" t="s">
        <v>27</v>
      </c>
      <c r="B218" s="7" t="s">
        <v>47</v>
      </c>
      <c r="C218" s="8" t="s">
        <v>89</v>
      </c>
      <c r="D218" s="8" t="s">
        <v>83</v>
      </c>
      <c r="E218" s="8" t="s">
        <v>62</v>
      </c>
      <c r="F218" s="12"/>
      <c r="G218" s="15">
        <f t="shared" si="28"/>
        <v>50</v>
      </c>
      <c r="H218" s="15">
        <f t="shared" si="28"/>
        <v>0</v>
      </c>
      <c r="I218" s="15">
        <f t="shared" si="28"/>
        <v>0</v>
      </c>
    </row>
    <row r="219" spans="1:9" s="11" customFormat="1" ht="14.25" customHeight="1">
      <c r="A219" s="26" t="s">
        <v>28</v>
      </c>
      <c r="B219" s="7" t="s">
        <v>47</v>
      </c>
      <c r="C219" s="8" t="s">
        <v>89</v>
      </c>
      <c r="D219" s="8" t="s">
        <v>83</v>
      </c>
      <c r="E219" s="8" t="s">
        <v>99</v>
      </c>
      <c r="F219" s="12"/>
      <c r="G219" s="15">
        <f t="shared" si="28"/>
        <v>50</v>
      </c>
      <c r="H219" s="15">
        <f t="shared" si="28"/>
        <v>0</v>
      </c>
      <c r="I219" s="15">
        <f t="shared" si="28"/>
        <v>0</v>
      </c>
    </row>
    <row r="220" spans="1:9" s="11" customFormat="1" ht="14.25" customHeight="1">
      <c r="A220" s="26" t="s">
        <v>28</v>
      </c>
      <c r="B220" s="7" t="s">
        <v>47</v>
      </c>
      <c r="C220" s="8" t="s">
        <v>89</v>
      </c>
      <c r="D220" s="8" t="s">
        <v>83</v>
      </c>
      <c r="E220" s="8" t="s">
        <v>65</v>
      </c>
      <c r="F220" s="12"/>
      <c r="G220" s="15">
        <f t="shared" si="28"/>
        <v>50</v>
      </c>
      <c r="H220" s="15">
        <f t="shared" si="28"/>
        <v>0</v>
      </c>
      <c r="I220" s="15">
        <f t="shared" si="28"/>
        <v>0</v>
      </c>
    </row>
    <row r="221" spans="1:9" s="11" customFormat="1" ht="14.25" customHeight="1">
      <c r="A221" s="26" t="s">
        <v>182</v>
      </c>
      <c r="B221" s="7" t="s">
        <v>47</v>
      </c>
      <c r="C221" s="8" t="s">
        <v>89</v>
      </c>
      <c r="D221" s="8" t="s">
        <v>83</v>
      </c>
      <c r="E221" s="8" t="s">
        <v>181</v>
      </c>
      <c r="F221" s="12"/>
      <c r="G221" s="15">
        <f t="shared" si="28"/>
        <v>50</v>
      </c>
      <c r="H221" s="15">
        <f t="shared" si="28"/>
        <v>0</v>
      </c>
      <c r="I221" s="15">
        <f t="shared" si="28"/>
        <v>0</v>
      </c>
    </row>
    <row r="222" spans="1:9" s="11" customFormat="1" ht="13.5" customHeight="1">
      <c r="A222" s="26" t="s">
        <v>110</v>
      </c>
      <c r="B222" s="7" t="s">
        <v>47</v>
      </c>
      <c r="C222" s="8" t="s">
        <v>89</v>
      </c>
      <c r="D222" s="8" t="s">
        <v>83</v>
      </c>
      <c r="E222" s="8" t="s">
        <v>181</v>
      </c>
      <c r="F222" s="8" t="s">
        <v>64</v>
      </c>
      <c r="G222" s="15">
        <v>50</v>
      </c>
      <c r="H222" s="15">
        <v>0</v>
      </c>
      <c r="I222" s="15">
        <v>0</v>
      </c>
    </row>
    <row r="223" spans="1:9" s="11" customFormat="1" ht="18.75" customHeight="1">
      <c r="A223" s="24" t="s">
        <v>170</v>
      </c>
      <c r="B223" s="13" t="s">
        <v>47</v>
      </c>
      <c r="C223" s="12" t="s">
        <v>89</v>
      </c>
      <c r="D223" s="12" t="s">
        <v>89</v>
      </c>
      <c r="E223" s="12"/>
      <c r="F223" s="12"/>
      <c r="G223" s="14">
        <f>G224</f>
        <v>906.0674200000001</v>
      </c>
      <c r="H223" s="14">
        <f>H224</f>
        <v>476.06742</v>
      </c>
      <c r="I223" s="14">
        <f>I224</f>
        <v>476.06742</v>
      </c>
    </row>
    <row r="224" spans="1:9" s="11" customFormat="1" ht="15.75" customHeight="1">
      <c r="A224" s="32" t="s">
        <v>29</v>
      </c>
      <c r="B224" s="13" t="s">
        <v>47</v>
      </c>
      <c r="C224" s="12" t="s">
        <v>89</v>
      </c>
      <c r="D224" s="12" t="s">
        <v>89</v>
      </c>
      <c r="E224" s="12" t="s">
        <v>95</v>
      </c>
      <c r="F224" s="12"/>
      <c r="G224" s="14">
        <f>G225+G231</f>
        <v>906.0674200000001</v>
      </c>
      <c r="H224" s="14">
        <f>H225+H231</f>
        <v>476.06742</v>
      </c>
      <c r="I224" s="14">
        <f>I225+I231</f>
        <v>476.06742</v>
      </c>
    </row>
    <row r="225" spans="1:9" s="11" customFormat="1" ht="25.5" customHeight="1">
      <c r="A225" s="26" t="s">
        <v>46</v>
      </c>
      <c r="B225" s="7" t="s">
        <v>47</v>
      </c>
      <c r="C225" s="8" t="s">
        <v>89</v>
      </c>
      <c r="D225" s="8" t="s">
        <v>89</v>
      </c>
      <c r="E225" s="8" t="s">
        <v>96</v>
      </c>
      <c r="F225" s="8"/>
      <c r="G225" s="15">
        <f>G226</f>
        <v>506.06742</v>
      </c>
      <c r="H225" s="15">
        <f>H226</f>
        <v>476.06742</v>
      </c>
      <c r="I225" s="15">
        <f>I226</f>
        <v>476.06742</v>
      </c>
    </row>
    <row r="226" spans="1:9" s="11" customFormat="1" ht="15" customHeight="1">
      <c r="A226" s="26" t="s">
        <v>93</v>
      </c>
      <c r="B226" s="7" t="s">
        <v>47</v>
      </c>
      <c r="C226" s="8" t="s">
        <v>89</v>
      </c>
      <c r="D226" s="8" t="s">
        <v>89</v>
      </c>
      <c r="E226" s="8" t="s">
        <v>120</v>
      </c>
      <c r="F226" s="8"/>
      <c r="G226" s="15">
        <f>G229+G227</f>
        <v>506.06742</v>
      </c>
      <c r="H226" s="15">
        <f>H229</f>
        <v>476.06742</v>
      </c>
      <c r="I226" s="15">
        <f>I229</f>
        <v>476.06742</v>
      </c>
    </row>
    <row r="227" spans="1:9" s="11" customFormat="1" ht="15" customHeight="1">
      <c r="A227" s="35" t="s">
        <v>332</v>
      </c>
      <c r="B227" s="7" t="s">
        <v>47</v>
      </c>
      <c r="C227" s="8" t="s">
        <v>89</v>
      </c>
      <c r="D227" s="8" t="s">
        <v>89</v>
      </c>
      <c r="E227" s="8" t="s">
        <v>333</v>
      </c>
      <c r="F227" s="8"/>
      <c r="G227" s="15">
        <f>G228</f>
        <v>30</v>
      </c>
      <c r="H227" s="15">
        <f>H228</f>
        <v>0</v>
      </c>
      <c r="I227" s="15">
        <f>I228</f>
        <v>0</v>
      </c>
    </row>
    <row r="228" spans="1:9" s="11" customFormat="1" ht="15" customHeight="1">
      <c r="A228" s="35" t="s">
        <v>110</v>
      </c>
      <c r="B228" s="7" t="s">
        <v>47</v>
      </c>
      <c r="C228" s="8" t="s">
        <v>89</v>
      </c>
      <c r="D228" s="8" t="s">
        <v>89</v>
      </c>
      <c r="E228" s="8" t="s">
        <v>333</v>
      </c>
      <c r="F228" s="8"/>
      <c r="G228" s="15">
        <v>30</v>
      </c>
      <c r="H228" s="15">
        <v>0</v>
      </c>
      <c r="I228" s="15">
        <v>0</v>
      </c>
    </row>
    <row r="229" spans="1:9" s="11" customFormat="1" ht="15" customHeight="1">
      <c r="A229" s="35" t="s">
        <v>201</v>
      </c>
      <c r="B229" s="7" t="s">
        <v>47</v>
      </c>
      <c r="C229" s="8" t="s">
        <v>89</v>
      </c>
      <c r="D229" s="8" t="s">
        <v>89</v>
      </c>
      <c r="E229" s="8" t="s">
        <v>209</v>
      </c>
      <c r="F229" s="8"/>
      <c r="G229" s="15">
        <v>476.06742</v>
      </c>
      <c r="H229" s="15">
        <f>H230</f>
        <v>476.06742</v>
      </c>
      <c r="I229" s="15">
        <f>I230</f>
        <v>476.06742</v>
      </c>
    </row>
    <row r="230" spans="1:9" s="11" customFormat="1" ht="15" customHeight="1">
      <c r="A230" s="35" t="s">
        <v>124</v>
      </c>
      <c r="B230" s="7" t="s">
        <v>47</v>
      </c>
      <c r="C230" s="8" t="s">
        <v>89</v>
      </c>
      <c r="D230" s="8" t="s">
        <v>89</v>
      </c>
      <c r="E230" s="8" t="s">
        <v>209</v>
      </c>
      <c r="F230" s="8" t="s">
        <v>64</v>
      </c>
      <c r="G230" s="15">
        <v>476.06742</v>
      </c>
      <c r="H230" s="15">
        <v>476.06742</v>
      </c>
      <c r="I230" s="15">
        <v>476.06742</v>
      </c>
    </row>
    <row r="231" spans="1:9" s="11" customFormat="1" ht="14.25" customHeight="1">
      <c r="A231" s="26" t="s">
        <v>117</v>
      </c>
      <c r="B231" s="7" t="s">
        <v>47</v>
      </c>
      <c r="C231" s="8" t="s">
        <v>89</v>
      </c>
      <c r="D231" s="8" t="s">
        <v>89</v>
      </c>
      <c r="E231" s="8" t="s">
        <v>98</v>
      </c>
      <c r="F231" s="8"/>
      <c r="G231" s="15">
        <f aca="true" t="shared" si="29" ref="G231:I233">G232</f>
        <v>400</v>
      </c>
      <c r="H231" s="15">
        <f t="shared" si="29"/>
        <v>0</v>
      </c>
      <c r="I231" s="15">
        <f t="shared" si="29"/>
        <v>0</v>
      </c>
    </row>
    <row r="232" spans="1:9" s="11" customFormat="1" ht="15.75" customHeight="1">
      <c r="A232" s="26" t="s">
        <v>94</v>
      </c>
      <c r="B232" s="7" t="s">
        <v>47</v>
      </c>
      <c r="C232" s="8" t="s">
        <v>89</v>
      </c>
      <c r="D232" s="8" t="s">
        <v>89</v>
      </c>
      <c r="E232" s="8" t="s">
        <v>121</v>
      </c>
      <c r="F232" s="8"/>
      <c r="G232" s="15">
        <f t="shared" si="29"/>
        <v>400</v>
      </c>
      <c r="H232" s="15">
        <f t="shared" si="29"/>
        <v>0</v>
      </c>
      <c r="I232" s="15">
        <f t="shared" si="29"/>
        <v>0</v>
      </c>
    </row>
    <row r="233" spans="1:9" s="11" customFormat="1" ht="15.75" customHeight="1">
      <c r="A233" s="26" t="s">
        <v>30</v>
      </c>
      <c r="B233" s="7" t="s">
        <v>47</v>
      </c>
      <c r="C233" s="8" t="s">
        <v>89</v>
      </c>
      <c r="D233" s="8" t="s">
        <v>89</v>
      </c>
      <c r="E233" s="8" t="s">
        <v>97</v>
      </c>
      <c r="F233" s="8"/>
      <c r="G233" s="15">
        <f t="shared" si="29"/>
        <v>400</v>
      </c>
      <c r="H233" s="15">
        <f t="shared" si="29"/>
        <v>0</v>
      </c>
      <c r="I233" s="15">
        <f t="shared" si="29"/>
        <v>0</v>
      </c>
    </row>
    <row r="234" spans="1:9" s="11" customFormat="1" ht="14.25" customHeight="1">
      <c r="A234" s="26" t="s">
        <v>77</v>
      </c>
      <c r="B234" s="7" t="s">
        <v>47</v>
      </c>
      <c r="C234" s="8" t="s">
        <v>89</v>
      </c>
      <c r="D234" s="8" t="s">
        <v>89</v>
      </c>
      <c r="E234" s="8" t="s">
        <v>97</v>
      </c>
      <c r="F234" s="8" t="s">
        <v>76</v>
      </c>
      <c r="G234" s="15">
        <v>400</v>
      </c>
      <c r="H234" s="15">
        <v>0</v>
      </c>
      <c r="I234" s="15">
        <v>0</v>
      </c>
    </row>
    <row r="235" spans="1:9" s="11" customFormat="1" ht="15" customHeight="1">
      <c r="A235" s="30" t="s">
        <v>51</v>
      </c>
      <c r="B235" s="13" t="s">
        <v>47</v>
      </c>
      <c r="C235" s="12" t="s">
        <v>82</v>
      </c>
      <c r="D235" s="12" t="s">
        <v>57</v>
      </c>
      <c r="E235" s="19"/>
      <c r="F235" s="19"/>
      <c r="G235" s="14">
        <f>G236+G254</f>
        <v>15263.652000000002</v>
      </c>
      <c r="H235" s="14">
        <f aca="true" t="shared" si="30" ref="G235:I236">H236</f>
        <v>3410</v>
      </c>
      <c r="I235" s="14">
        <f t="shared" si="30"/>
        <v>4033.86887</v>
      </c>
    </row>
    <row r="236" spans="1:9" s="11" customFormat="1" ht="15" customHeight="1">
      <c r="A236" s="24" t="s">
        <v>6</v>
      </c>
      <c r="B236" s="7" t="s">
        <v>47</v>
      </c>
      <c r="C236" s="8" t="s">
        <v>82</v>
      </c>
      <c r="D236" s="8" t="s">
        <v>56</v>
      </c>
      <c r="E236" s="19"/>
      <c r="F236" s="12"/>
      <c r="G236" s="14">
        <f t="shared" si="30"/>
        <v>15213.652000000002</v>
      </c>
      <c r="H236" s="14">
        <f t="shared" si="30"/>
        <v>3410</v>
      </c>
      <c r="I236" s="14">
        <f t="shared" si="30"/>
        <v>4033.86887</v>
      </c>
    </row>
    <row r="237" spans="1:9" s="11" customFormat="1" ht="21" customHeight="1">
      <c r="A237" s="37" t="s">
        <v>43</v>
      </c>
      <c r="B237" s="13" t="s">
        <v>47</v>
      </c>
      <c r="C237" s="12" t="s">
        <v>82</v>
      </c>
      <c r="D237" s="12" t="s">
        <v>56</v>
      </c>
      <c r="E237" s="12" t="s">
        <v>92</v>
      </c>
      <c r="F237" s="8"/>
      <c r="G237" s="14">
        <f>G238+G250+G242</f>
        <v>15213.652000000002</v>
      </c>
      <c r="H237" s="14">
        <f>H238+H250+H242</f>
        <v>3410</v>
      </c>
      <c r="I237" s="14">
        <f>I238+I250+I242</f>
        <v>4033.86887</v>
      </c>
    </row>
    <row r="238" spans="1:9" s="11" customFormat="1" ht="24" customHeight="1">
      <c r="A238" s="39" t="s">
        <v>221</v>
      </c>
      <c r="B238" s="7" t="s">
        <v>47</v>
      </c>
      <c r="C238" s="8" t="s">
        <v>82</v>
      </c>
      <c r="D238" s="8" t="s">
        <v>56</v>
      </c>
      <c r="E238" s="18" t="s">
        <v>226</v>
      </c>
      <c r="F238" s="8"/>
      <c r="G238" s="15">
        <f>G239</f>
        <v>1021.053</v>
      </c>
      <c r="H238" s="15">
        <v>0</v>
      </c>
      <c r="I238" s="15">
        <v>0</v>
      </c>
    </row>
    <row r="239" spans="1:9" s="11" customFormat="1" ht="24" customHeight="1">
      <c r="A239" s="35" t="s">
        <v>222</v>
      </c>
      <c r="B239" s="7" t="s">
        <v>47</v>
      </c>
      <c r="C239" s="8" t="s">
        <v>82</v>
      </c>
      <c r="D239" s="8" t="s">
        <v>56</v>
      </c>
      <c r="E239" s="18" t="s">
        <v>224</v>
      </c>
      <c r="F239" s="8"/>
      <c r="G239" s="15">
        <f>G240</f>
        <v>1021.053</v>
      </c>
      <c r="H239" s="15">
        <v>0</v>
      </c>
      <c r="I239" s="15">
        <v>0</v>
      </c>
    </row>
    <row r="240" spans="1:9" s="11" customFormat="1" ht="17.25" customHeight="1">
      <c r="A240" s="35" t="s">
        <v>223</v>
      </c>
      <c r="B240" s="7" t="s">
        <v>47</v>
      </c>
      <c r="C240" s="8" t="s">
        <v>82</v>
      </c>
      <c r="D240" s="8" t="s">
        <v>56</v>
      </c>
      <c r="E240" s="17" t="s">
        <v>225</v>
      </c>
      <c r="F240" s="8"/>
      <c r="G240" s="15">
        <f>G241</f>
        <v>1021.053</v>
      </c>
      <c r="H240" s="15">
        <v>0</v>
      </c>
      <c r="I240" s="15">
        <v>0</v>
      </c>
    </row>
    <row r="241" spans="1:9" s="11" customFormat="1" ht="17.25" customHeight="1">
      <c r="A241" s="26" t="s">
        <v>110</v>
      </c>
      <c r="B241" s="7" t="s">
        <v>47</v>
      </c>
      <c r="C241" s="8" t="s">
        <v>82</v>
      </c>
      <c r="D241" s="8" t="s">
        <v>56</v>
      </c>
      <c r="E241" s="17" t="s">
        <v>225</v>
      </c>
      <c r="F241" s="8" t="s">
        <v>64</v>
      </c>
      <c r="G241" s="15">
        <v>1021.053</v>
      </c>
      <c r="H241" s="15">
        <v>0</v>
      </c>
      <c r="I241" s="15">
        <v>0</v>
      </c>
    </row>
    <row r="242" spans="1:9" s="11" customFormat="1" ht="17.25" customHeight="1">
      <c r="A242" s="26" t="s">
        <v>304</v>
      </c>
      <c r="B242" s="7" t="s">
        <v>47</v>
      </c>
      <c r="C242" s="8" t="s">
        <v>82</v>
      </c>
      <c r="D242" s="8" t="s">
        <v>56</v>
      </c>
      <c r="E242" s="17" t="s">
        <v>306</v>
      </c>
      <c r="F242" s="8"/>
      <c r="G242" s="15">
        <f>G243</f>
        <v>13892.599000000002</v>
      </c>
      <c r="H242" s="15">
        <f>H243</f>
        <v>3410</v>
      </c>
      <c r="I242" s="15">
        <f>I243</f>
        <v>4033.86887</v>
      </c>
    </row>
    <row r="243" spans="1:9" s="11" customFormat="1" ht="17.25" customHeight="1">
      <c r="A243" s="26" t="s">
        <v>305</v>
      </c>
      <c r="B243" s="7" t="s">
        <v>47</v>
      </c>
      <c r="C243" s="8" t="s">
        <v>82</v>
      </c>
      <c r="D243" s="8" t="s">
        <v>56</v>
      </c>
      <c r="E243" s="17" t="s">
        <v>307</v>
      </c>
      <c r="F243" s="8"/>
      <c r="G243" s="15">
        <f>G244+G248</f>
        <v>13892.599000000002</v>
      </c>
      <c r="H243" s="15">
        <f>H244+H248</f>
        <v>3410</v>
      </c>
      <c r="I243" s="15">
        <f>I244+I248</f>
        <v>4033.86887</v>
      </c>
    </row>
    <row r="244" spans="1:9" s="11" customFormat="1" ht="32.25" customHeight="1">
      <c r="A244" s="39" t="s">
        <v>353</v>
      </c>
      <c r="B244" s="7" t="s">
        <v>47</v>
      </c>
      <c r="C244" s="8" t="s">
        <v>82</v>
      </c>
      <c r="D244" s="8" t="s">
        <v>56</v>
      </c>
      <c r="E244" s="17" t="s">
        <v>308</v>
      </c>
      <c r="F244" s="8"/>
      <c r="G244" s="15">
        <f>G245+G246+G247</f>
        <v>8599.453000000001</v>
      </c>
      <c r="H244" s="15">
        <f>H245+H246+H247</f>
        <v>3410</v>
      </c>
      <c r="I244" s="15">
        <f>I245+I246+I247</f>
        <v>4033.86887</v>
      </c>
    </row>
    <row r="245" spans="1:9" s="11" customFormat="1" ht="17.25" customHeight="1">
      <c r="A245" s="38" t="s">
        <v>126</v>
      </c>
      <c r="B245" s="7" t="s">
        <v>47</v>
      </c>
      <c r="C245" s="8" t="s">
        <v>82</v>
      </c>
      <c r="D245" s="8" t="s">
        <v>56</v>
      </c>
      <c r="E245" s="17" t="s">
        <v>308</v>
      </c>
      <c r="F245" s="8" t="s">
        <v>299</v>
      </c>
      <c r="G245" s="15">
        <v>7678.05496</v>
      </c>
      <c r="H245" s="15">
        <v>3410</v>
      </c>
      <c r="I245" s="15">
        <v>4033.86887</v>
      </c>
    </row>
    <row r="246" spans="1:9" s="11" customFormat="1" ht="17.25" customHeight="1">
      <c r="A246" s="35" t="s">
        <v>124</v>
      </c>
      <c r="B246" s="7" t="s">
        <v>47</v>
      </c>
      <c r="C246" s="8" t="s">
        <v>82</v>
      </c>
      <c r="D246" s="8" t="s">
        <v>56</v>
      </c>
      <c r="E246" s="17" t="s">
        <v>308</v>
      </c>
      <c r="F246" s="8" t="s">
        <v>64</v>
      </c>
      <c r="G246" s="15">
        <v>871.39804</v>
      </c>
      <c r="H246" s="15">
        <v>0</v>
      </c>
      <c r="I246" s="15">
        <v>0</v>
      </c>
    </row>
    <row r="247" spans="1:9" s="11" customFormat="1" ht="17.25" customHeight="1">
      <c r="A247" s="35" t="s">
        <v>296</v>
      </c>
      <c r="B247" s="7" t="s">
        <v>47</v>
      </c>
      <c r="C247" s="8" t="s">
        <v>82</v>
      </c>
      <c r="D247" s="8" t="s">
        <v>56</v>
      </c>
      <c r="E247" s="17" t="s">
        <v>308</v>
      </c>
      <c r="F247" s="8" t="s">
        <v>298</v>
      </c>
      <c r="G247" s="15">
        <v>50</v>
      </c>
      <c r="H247" s="15">
        <v>0</v>
      </c>
      <c r="I247" s="15">
        <v>0</v>
      </c>
    </row>
    <row r="248" spans="1:9" s="11" customFormat="1" ht="50.25" customHeight="1">
      <c r="A248" s="35" t="s">
        <v>348</v>
      </c>
      <c r="B248" s="8" t="s">
        <v>47</v>
      </c>
      <c r="C248" s="8" t="s">
        <v>82</v>
      </c>
      <c r="D248" s="8" t="s">
        <v>56</v>
      </c>
      <c r="E248" s="56" t="s">
        <v>309</v>
      </c>
      <c r="F248" s="8"/>
      <c r="G248" s="57">
        <f>G249</f>
        <v>5293.146</v>
      </c>
      <c r="H248" s="57">
        <f>H249</f>
        <v>0</v>
      </c>
      <c r="I248" s="57">
        <f>I249</f>
        <v>0</v>
      </c>
    </row>
    <row r="249" spans="1:9" s="11" customFormat="1" ht="17.25" customHeight="1">
      <c r="A249" s="38" t="s">
        <v>126</v>
      </c>
      <c r="B249" s="7" t="s">
        <v>47</v>
      </c>
      <c r="C249" s="8" t="s">
        <v>82</v>
      </c>
      <c r="D249" s="8" t="s">
        <v>56</v>
      </c>
      <c r="E249" s="17" t="s">
        <v>309</v>
      </c>
      <c r="F249" s="8"/>
      <c r="G249" s="15">
        <v>5293.146</v>
      </c>
      <c r="H249" s="15">
        <v>0</v>
      </c>
      <c r="I249" s="15">
        <v>0</v>
      </c>
    </row>
    <row r="250" spans="1:9" s="11" customFormat="1" ht="17.25" customHeight="1">
      <c r="A250" s="26" t="s">
        <v>45</v>
      </c>
      <c r="B250" s="7" t="s">
        <v>47</v>
      </c>
      <c r="C250" s="8" t="s">
        <v>82</v>
      </c>
      <c r="D250" s="8" t="s">
        <v>56</v>
      </c>
      <c r="E250" s="8" t="s">
        <v>227</v>
      </c>
      <c r="F250" s="8"/>
      <c r="G250" s="15">
        <f>G251</f>
        <v>300</v>
      </c>
      <c r="H250" s="15">
        <f>H251</f>
        <v>0</v>
      </c>
      <c r="I250" s="15">
        <f>I251</f>
        <v>0</v>
      </c>
    </row>
    <row r="251" spans="1:9" s="11" customFormat="1" ht="26.25" customHeight="1">
      <c r="A251" s="26" t="s">
        <v>91</v>
      </c>
      <c r="B251" s="7" t="s">
        <v>47</v>
      </c>
      <c r="C251" s="8" t="s">
        <v>82</v>
      </c>
      <c r="D251" s="8" t="s">
        <v>56</v>
      </c>
      <c r="E251" s="8" t="s">
        <v>105</v>
      </c>
      <c r="F251" s="8"/>
      <c r="G251" s="15">
        <f aca="true" t="shared" si="31" ref="G251:I252">G252</f>
        <v>300</v>
      </c>
      <c r="H251" s="15">
        <f t="shared" si="31"/>
        <v>0</v>
      </c>
      <c r="I251" s="15">
        <f t="shared" si="31"/>
        <v>0</v>
      </c>
    </row>
    <row r="252" spans="1:9" s="11" customFormat="1" ht="17.25" customHeight="1">
      <c r="A252" s="26" t="s">
        <v>284</v>
      </c>
      <c r="B252" s="7" t="s">
        <v>47</v>
      </c>
      <c r="C252" s="8" t="s">
        <v>82</v>
      </c>
      <c r="D252" s="8" t="s">
        <v>56</v>
      </c>
      <c r="E252" s="8" t="s">
        <v>283</v>
      </c>
      <c r="F252" s="8"/>
      <c r="G252" s="15">
        <f t="shared" si="31"/>
        <v>300</v>
      </c>
      <c r="H252" s="15">
        <f t="shared" si="31"/>
        <v>0</v>
      </c>
      <c r="I252" s="15">
        <f t="shared" si="31"/>
        <v>0</v>
      </c>
    </row>
    <row r="253" spans="1:9" s="11" customFormat="1" ht="17.25" customHeight="1">
      <c r="A253" s="26" t="s">
        <v>110</v>
      </c>
      <c r="B253" s="7" t="s">
        <v>47</v>
      </c>
      <c r="C253" s="8" t="s">
        <v>82</v>
      </c>
      <c r="D253" s="8" t="s">
        <v>56</v>
      </c>
      <c r="E253" s="8" t="s">
        <v>283</v>
      </c>
      <c r="F253" s="8" t="s">
        <v>64</v>
      </c>
      <c r="G253" s="15">
        <v>300</v>
      </c>
      <c r="H253" s="15">
        <v>0</v>
      </c>
      <c r="I253" s="15">
        <v>0</v>
      </c>
    </row>
    <row r="254" spans="1:9" s="44" customFormat="1" ht="17.25" customHeight="1">
      <c r="A254" s="51" t="s">
        <v>342</v>
      </c>
      <c r="B254" s="13" t="s">
        <v>47</v>
      </c>
      <c r="C254" s="12" t="s">
        <v>82</v>
      </c>
      <c r="D254" s="12" t="s">
        <v>58</v>
      </c>
      <c r="E254" s="12"/>
      <c r="F254" s="12"/>
      <c r="G254" s="14">
        <f>G255</f>
        <v>50</v>
      </c>
      <c r="H254" s="14">
        <f>H255</f>
        <v>0</v>
      </c>
      <c r="I254" s="52">
        <f>I255</f>
        <v>0</v>
      </c>
    </row>
    <row r="255" spans="1:9" s="44" customFormat="1" ht="17.25" customHeight="1">
      <c r="A255" s="51" t="s">
        <v>43</v>
      </c>
      <c r="B255" s="13" t="s">
        <v>47</v>
      </c>
      <c r="C255" s="12" t="s">
        <v>82</v>
      </c>
      <c r="D255" s="12" t="s">
        <v>58</v>
      </c>
      <c r="E255" s="12" t="s">
        <v>92</v>
      </c>
      <c r="F255" s="12"/>
      <c r="G255" s="14">
        <f>G259</f>
        <v>50</v>
      </c>
      <c r="H255" s="14">
        <f>H259</f>
        <v>0</v>
      </c>
      <c r="I255" s="52">
        <f>I259</f>
        <v>0</v>
      </c>
    </row>
    <row r="256" spans="1:9" s="44" customFormat="1" ht="17.25" customHeight="1">
      <c r="A256" s="53" t="s">
        <v>45</v>
      </c>
      <c r="B256" s="7" t="s">
        <v>47</v>
      </c>
      <c r="C256" s="8" t="s">
        <v>82</v>
      </c>
      <c r="D256" s="8" t="s">
        <v>58</v>
      </c>
      <c r="E256" s="8" t="s">
        <v>227</v>
      </c>
      <c r="F256" s="8"/>
      <c r="G256" s="15">
        <f aca="true" t="shared" si="32" ref="G256:I258">G257</f>
        <v>50</v>
      </c>
      <c r="H256" s="15">
        <f t="shared" si="32"/>
        <v>0</v>
      </c>
      <c r="I256" s="54">
        <f t="shared" si="32"/>
        <v>0</v>
      </c>
    </row>
    <row r="257" spans="1:9" s="44" customFormat="1" ht="23.25" customHeight="1">
      <c r="A257" s="53" t="s">
        <v>91</v>
      </c>
      <c r="B257" s="7" t="s">
        <v>47</v>
      </c>
      <c r="C257" s="8" t="s">
        <v>82</v>
      </c>
      <c r="D257" s="8" t="s">
        <v>58</v>
      </c>
      <c r="E257" s="8" t="s">
        <v>105</v>
      </c>
      <c r="F257" s="8"/>
      <c r="G257" s="15">
        <f t="shared" si="32"/>
        <v>50</v>
      </c>
      <c r="H257" s="15">
        <f t="shared" si="32"/>
        <v>0</v>
      </c>
      <c r="I257" s="54">
        <f t="shared" si="32"/>
        <v>0</v>
      </c>
    </row>
    <row r="258" spans="1:9" s="44" customFormat="1" ht="17.25" customHeight="1">
      <c r="A258" s="53" t="s">
        <v>334</v>
      </c>
      <c r="B258" s="7" t="s">
        <v>47</v>
      </c>
      <c r="C258" s="8" t="s">
        <v>82</v>
      </c>
      <c r="D258" s="8" t="s">
        <v>58</v>
      </c>
      <c r="E258" s="8" t="s">
        <v>335</v>
      </c>
      <c r="F258" s="8"/>
      <c r="G258" s="15">
        <f t="shared" si="32"/>
        <v>50</v>
      </c>
      <c r="H258" s="15">
        <f t="shared" si="32"/>
        <v>0</v>
      </c>
      <c r="I258" s="54">
        <f t="shared" si="32"/>
        <v>0</v>
      </c>
    </row>
    <row r="259" spans="1:9" s="44" customFormat="1" ht="17.25" customHeight="1">
      <c r="A259" s="53" t="s">
        <v>110</v>
      </c>
      <c r="B259" s="7" t="s">
        <v>47</v>
      </c>
      <c r="C259" s="8" t="s">
        <v>82</v>
      </c>
      <c r="D259" s="8" t="s">
        <v>58</v>
      </c>
      <c r="E259" s="8" t="s">
        <v>335</v>
      </c>
      <c r="F259" s="8" t="s">
        <v>64</v>
      </c>
      <c r="G259" s="15">
        <v>50</v>
      </c>
      <c r="H259" s="15">
        <v>0</v>
      </c>
      <c r="I259" s="54">
        <v>0</v>
      </c>
    </row>
    <row r="260" spans="1:9" s="11" customFormat="1" ht="18.75" customHeight="1">
      <c r="A260" s="24" t="s">
        <v>50</v>
      </c>
      <c r="B260" s="13" t="s">
        <v>47</v>
      </c>
      <c r="C260" s="12" t="s">
        <v>80</v>
      </c>
      <c r="D260" s="12" t="s">
        <v>57</v>
      </c>
      <c r="E260" s="12"/>
      <c r="F260" s="12"/>
      <c r="G260" s="14">
        <f>G261+G268</f>
        <v>9477.1036</v>
      </c>
      <c r="H260" s="46">
        <f>H261+H267</f>
        <v>7115.6</v>
      </c>
      <c r="I260" s="46">
        <f aca="true" t="shared" si="33" ref="I260:I265">I261</f>
        <v>7115.6</v>
      </c>
    </row>
    <row r="261" spans="1:9" s="11" customFormat="1" ht="12.75" customHeight="1">
      <c r="A261" s="24" t="s">
        <v>7</v>
      </c>
      <c r="B261" s="13" t="s">
        <v>47</v>
      </c>
      <c r="C261" s="12" t="s">
        <v>80</v>
      </c>
      <c r="D261" s="12" t="s">
        <v>56</v>
      </c>
      <c r="E261" s="12"/>
      <c r="F261" s="12"/>
      <c r="G261" s="14">
        <f aca="true" t="shared" si="34" ref="G261:H265">G262</f>
        <v>7115.6</v>
      </c>
      <c r="H261" s="46">
        <f t="shared" si="34"/>
        <v>7115.6</v>
      </c>
      <c r="I261" s="46">
        <f t="shared" si="33"/>
        <v>7115.6</v>
      </c>
    </row>
    <row r="262" spans="1:9" s="11" customFormat="1" ht="18" customHeight="1">
      <c r="A262" s="26" t="s">
        <v>27</v>
      </c>
      <c r="B262" s="7" t="s">
        <v>47</v>
      </c>
      <c r="C262" s="8" t="s">
        <v>80</v>
      </c>
      <c r="D262" s="8" t="s">
        <v>56</v>
      </c>
      <c r="E262" s="8" t="s">
        <v>62</v>
      </c>
      <c r="F262" s="8"/>
      <c r="G262" s="15">
        <f t="shared" si="34"/>
        <v>7115.6</v>
      </c>
      <c r="H262" s="47">
        <f t="shared" si="34"/>
        <v>7115.6</v>
      </c>
      <c r="I262" s="47">
        <f t="shared" si="33"/>
        <v>7115.6</v>
      </c>
    </row>
    <row r="263" spans="1:9" s="11" customFormat="1" ht="18" customHeight="1">
      <c r="A263" s="26" t="s">
        <v>28</v>
      </c>
      <c r="B263" s="7" t="s">
        <v>47</v>
      </c>
      <c r="C263" s="8" t="s">
        <v>80</v>
      </c>
      <c r="D263" s="8" t="s">
        <v>56</v>
      </c>
      <c r="E263" s="8" t="s">
        <v>99</v>
      </c>
      <c r="F263" s="8"/>
      <c r="G263" s="15">
        <f t="shared" si="34"/>
        <v>7115.6</v>
      </c>
      <c r="H263" s="47">
        <f t="shared" si="34"/>
        <v>7115.6</v>
      </c>
      <c r="I263" s="47">
        <f t="shared" si="33"/>
        <v>7115.6</v>
      </c>
    </row>
    <row r="264" spans="1:9" s="11" customFormat="1" ht="13.5" customHeight="1">
      <c r="A264" s="26" t="s">
        <v>28</v>
      </c>
      <c r="B264" s="7" t="s">
        <v>47</v>
      </c>
      <c r="C264" s="8" t="s">
        <v>80</v>
      </c>
      <c r="D264" s="8" t="s">
        <v>56</v>
      </c>
      <c r="E264" s="8" t="s">
        <v>65</v>
      </c>
      <c r="F264" s="8"/>
      <c r="G264" s="15">
        <f t="shared" si="34"/>
        <v>7115.6</v>
      </c>
      <c r="H264" s="47">
        <f t="shared" si="34"/>
        <v>7115.6</v>
      </c>
      <c r="I264" s="47">
        <f t="shared" si="33"/>
        <v>7115.6</v>
      </c>
    </row>
    <row r="265" spans="1:9" s="11" customFormat="1" ht="15" customHeight="1">
      <c r="A265" s="26" t="s">
        <v>118</v>
      </c>
      <c r="B265" s="7" t="s">
        <v>47</v>
      </c>
      <c r="C265" s="8" t="s">
        <v>80</v>
      </c>
      <c r="D265" s="8" t="s">
        <v>56</v>
      </c>
      <c r="E265" s="8" t="s">
        <v>81</v>
      </c>
      <c r="F265" s="8"/>
      <c r="G265" s="15">
        <f t="shared" si="34"/>
        <v>7115.6</v>
      </c>
      <c r="H265" s="47">
        <f t="shared" si="34"/>
        <v>7115.6</v>
      </c>
      <c r="I265" s="47">
        <f t="shared" si="33"/>
        <v>7115.6</v>
      </c>
    </row>
    <row r="266" spans="1:9" s="11" customFormat="1" ht="16.5" customHeight="1">
      <c r="A266" s="26" t="s">
        <v>119</v>
      </c>
      <c r="B266" s="7" t="s">
        <v>47</v>
      </c>
      <c r="C266" s="8" t="s">
        <v>80</v>
      </c>
      <c r="D266" s="8" t="s">
        <v>56</v>
      </c>
      <c r="E266" s="8" t="s">
        <v>81</v>
      </c>
      <c r="F266" s="8" t="s">
        <v>108</v>
      </c>
      <c r="G266" s="15">
        <v>7115.6</v>
      </c>
      <c r="H266" s="15">
        <v>7115.6</v>
      </c>
      <c r="I266" s="15">
        <v>7115.6</v>
      </c>
    </row>
    <row r="267" spans="1:9" s="11" customFormat="1" ht="16.5" customHeight="1">
      <c r="A267" s="25" t="s">
        <v>228</v>
      </c>
      <c r="B267" s="13" t="s">
        <v>47</v>
      </c>
      <c r="C267" s="12" t="s">
        <v>80</v>
      </c>
      <c r="D267" s="12" t="s">
        <v>58</v>
      </c>
      <c r="E267" s="12"/>
      <c r="F267" s="12"/>
      <c r="G267" s="14">
        <f aca="true" t="shared" si="35" ref="G267:H271">G268</f>
        <v>2361.5036</v>
      </c>
      <c r="H267" s="46">
        <f t="shared" si="35"/>
        <v>0</v>
      </c>
      <c r="I267" s="14">
        <v>0</v>
      </c>
    </row>
    <row r="268" spans="1:9" s="11" customFormat="1" ht="37.5" customHeight="1">
      <c r="A268" s="37" t="s">
        <v>210</v>
      </c>
      <c r="B268" s="7" t="s">
        <v>47</v>
      </c>
      <c r="C268" s="8" t="s">
        <v>80</v>
      </c>
      <c r="D268" s="8" t="s">
        <v>58</v>
      </c>
      <c r="E268" s="8" t="s">
        <v>211</v>
      </c>
      <c r="F268" s="8"/>
      <c r="G268" s="15">
        <f t="shared" si="35"/>
        <v>2361.5036</v>
      </c>
      <c r="H268" s="47">
        <f t="shared" si="35"/>
        <v>0</v>
      </c>
      <c r="I268" s="15">
        <v>0</v>
      </c>
    </row>
    <row r="269" spans="1:9" s="11" customFormat="1" ht="16.5" customHeight="1">
      <c r="A269" s="35" t="s">
        <v>212</v>
      </c>
      <c r="B269" s="7" t="s">
        <v>47</v>
      </c>
      <c r="C269" s="8" t="s">
        <v>80</v>
      </c>
      <c r="D269" s="8" t="s">
        <v>58</v>
      </c>
      <c r="E269" s="8" t="s">
        <v>213</v>
      </c>
      <c r="F269" s="8"/>
      <c r="G269" s="15">
        <f t="shared" si="35"/>
        <v>2361.5036</v>
      </c>
      <c r="H269" s="47">
        <f t="shared" si="35"/>
        <v>0</v>
      </c>
      <c r="I269" s="15">
        <v>0</v>
      </c>
    </row>
    <row r="270" spans="1:9" s="11" customFormat="1" ht="49.5" customHeight="1">
      <c r="A270" s="35" t="s">
        <v>237</v>
      </c>
      <c r="B270" s="7" t="s">
        <v>47</v>
      </c>
      <c r="C270" s="8" t="s">
        <v>80</v>
      </c>
      <c r="D270" s="8" t="s">
        <v>58</v>
      </c>
      <c r="E270" s="8" t="s">
        <v>214</v>
      </c>
      <c r="F270" s="8"/>
      <c r="G270" s="15">
        <f t="shared" si="35"/>
        <v>2361.5036</v>
      </c>
      <c r="H270" s="47">
        <f t="shared" si="35"/>
        <v>0</v>
      </c>
      <c r="I270" s="15">
        <v>0</v>
      </c>
    </row>
    <row r="271" spans="1:9" s="11" customFormat="1" ht="28.5" customHeight="1">
      <c r="A271" s="42" t="s">
        <v>215</v>
      </c>
      <c r="B271" s="7" t="s">
        <v>47</v>
      </c>
      <c r="C271" s="8" t="s">
        <v>80</v>
      </c>
      <c r="D271" s="8" t="s">
        <v>58</v>
      </c>
      <c r="E271" s="8" t="s">
        <v>218</v>
      </c>
      <c r="F271" s="8"/>
      <c r="G271" s="15">
        <f t="shared" si="35"/>
        <v>2361.5036</v>
      </c>
      <c r="H271" s="47">
        <f t="shared" si="35"/>
        <v>0</v>
      </c>
      <c r="I271" s="15">
        <v>0</v>
      </c>
    </row>
    <row r="272" spans="1:9" s="11" customFormat="1" ht="29.25" customHeight="1">
      <c r="A272" s="35" t="s">
        <v>216</v>
      </c>
      <c r="B272" s="7" t="s">
        <v>47</v>
      </c>
      <c r="C272" s="8" t="s">
        <v>80</v>
      </c>
      <c r="D272" s="8" t="s">
        <v>58</v>
      </c>
      <c r="E272" s="8" t="s">
        <v>218</v>
      </c>
      <c r="F272" s="8" t="s">
        <v>217</v>
      </c>
      <c r="G272" s="15">
        <v>2361.5036</v>
      </c>
      <c r="H272" s="47">
        <v>0</v>
      </c>
      <c r="I272" s="15">
        <v>0</v>
      </c>
    </row>
    <row r="273" spans="1:9" s="11" customFormat="1" ht="15" customHeight="1">
      <c r="A273" s="24" t="s">
        <v>48</v>
      </c>
      <c r="B273" s="13" t="s">
        <v>47</v>
      </c>
      <c r="C273" s="12" t="s">
        <v>75</v>
      </c>
      <c r="D273" s="12" t="s">
        <v>57</v>
      </c>
      <c r="E273" s="12"/>
      <c r="F273" s="12"/>
      <c r="G273" s="14">
        <f>G274+G282+G288</f>
        <v>9755.8</v>
      </c>
      <c r="H273" s="14">
        <f>H274+H282</f>
        <v>3900</v>
      </c>
      <c r="I273" s="14">
        <f>I274+I282</f>
        <v>4080</v>
      </c>
    </row>
    <row r="274" spans="1:9" s="11" customFormat="1" ht="15" customHeight="1">
      <c r="A274" s="24" t="s">
        <v>18</v>
      </c>
      <c r="B274" s="13" t="s">
        <v>47</v>
      </c>
      <c r="C274" s="12" t="s">
        <v>75</v>
      </c>
      <c r="D274" s="12" t="s">
        <v>56</v>
      </c>
      <c r="E274" s="12"/>
      <c r="F274" s="12"/>
      <c r="G274" s="14">
        <f aca="true" t="shared" si="36" ref="G274:I277">G275</f>
        <v>9625.8</v>
      </c>
      <c r="H274" s="14">
        <f t="shared" si="36"/>
        <v>3900</v>
      </c>
      <c r="I274" s="14">
        <f t="shared" si="36"/>
        <v>4080</v>
      </c>
    </row>
    <row r="275" spans="1:9" s="11" customFormat="1" ht="27.75" customHeight="1">
      <c r="A275" s="32" t="s">
        <v>44</v>
      </c>
      <c r="B275" s="7" t="s">
        <v>47</v>
      </c>
      <c r="C275" s="8" t="s">
        <v>75</v>
      </c>
      <c r="D275" s="8" t="s">
        <v>56</v>
      </c>
      <c r="E275" s="8" t="s">
        <v>90</v>
      </c>
      <c r="F275" s="8"/>
      <c r="G275" s="15">
        <f t="shared" si="36"/>
        <v>9625.8</v>
      </c>
      <c r="H275" s="15">
        <f t="shared" si="36"/>
        <v>3900</v>
      </c>
      <c r="I275" s="15">
        <f t="shared" si="36"/>
        <v>4080</v>
      </c>
    </row>
    <row r="276" spans="1:9" s="11" customFormat="1" ht="15.75" customHeight="1">
      <c r="A276" s="26" t="s">
        <v>310</v>
      </c>
      <c r="B276" s="7" t="s">
        <v>47</v>
      </c>
      <c r="C276" s="8" t="s">
        <v>75</v>
      </c>
      <c r="D276" s="8" t="s">
        <v>56</v>
      </c>
      <c r="E276" s="8" t="s">
        <v>312</v>
      </c>
      <c r="F276" s="8"/>
      <c r="G276" s="15">
        <f t="shared" si="36"/>
        <v>9625.8</v>
      </c>
      <c r="H276" s="15">
        <f t="shared" si="36"/>
        <v>3900</v>
      </c>
      <c r="I276" s="15">
        <f t="shared" si="36"/>
        <v>4080</v>
      </c>
    </row>
    <row r="277" spans="1:9" s="11" customFormat="1" ht="15.75" customHeight="1">
      <c r="A277" s="39" t="s">
        <v>311</v>
      </c>
      <c r="B277" s="7" t="s">
        <v>47</v>
      </c>
      <c r="C277" s="8" t="s">
        <v>75</v>
      </c>
      <c r="D277" s="8" t="s">
        <v>56</v>
      </c>
      <c r="E277" s="8" t="s">
        <v>313</v>
      </c>
      <c r="F277" s="8"/>
      <c r="G277" s="15">
        <f t="shared" si="36"/>
        <v>9625.8</v>
      </c>
      <c r="H277" s="15">
        <f t="shared" si="36"/>
        <v>3900</v>
      </c>
      <c r="I277" s="15">
        <f t="shared" si="36"/>
        <v>4080</v>
      </c>
    </row>
    <row r="278" spans="1:9" s="11" customFormat="1" ht="34.5" customHeight="1">
      <c r="A278" s="39" t="s">
        <v>354</v>
      </c>
      <c r="B278" s="7" t="s">
        <v>47</v>
      </c>
      <c r="C278" s="8" t="s">
        <v>75</v>
      </c>
      <c r="D278" s="8" t="s">
        <v>56</v>
      </c>
      <c r="E278" s="8" t="s">
        <v>314</v>
      </c>
      <c r="F278" s="8"/>
      <c r="G278" s="15">
        <f>G279+G280+G281</f>
        <v>9625.8</v>
      </c>
      <c r="H278" s="15">
        <f>H279+H280+H281</f>
        <v>3900</v>
      </c>
      <c r="I278" s="15">
        <f>I279+I280+I281</f>
        <v>4080</v>
      </c>
    </row>
    <row r="279" spans="1:9" s="11" customFormat="1" ht="15.75" customHeight="1">
      <c r="A279" s="38" t="s">
        <v>126</v>
      </c>
      <c r="B279" s="7" t="s">
        <v>47</v>
      </c>
      <c r="C279" s="8" t="s">
        <v>75</v>
      </c>
      <c r="D279" s="8" t="s">
        <v>56</v>
      </c>
      <c r="E279" s="8" t="s">
        <v>314</v>
      </c>
      <c r="F279" s="8" t="s">
        <v>299</v>
      </c>
      <c r="G279" s="15">
        <v>8373.8</v>
      </c>
      <c r="H279" s="15">
        <v>3900</v>
      </c>
      <c r="I279" s="15">
        <v>4080</v>
      </c>
    </row>
    <row r="280" spans="1:9" s="11" customFormat="1" ht="15.75" customHeight="1">
      <c r="A280" s="35" t="s">
        <v>124</v>
      </c>
      <c r="B280" s="7" t="s">
        <v>47</v>
      </c>
      <c r="C280" s="8" t="s">
        <v>75</v>
      </c>
      <c r="D280" s="8" t="s">
        <v>56</v>
      </c>
      <c r="E280" s="8" t="s">
        <v>314</v>
      </c>
      <c r="F280" s="8" t="s">
        <v>64</v>
      </c>
      <c r="G280" s="15">
        <v>560</v>
      </c>
      <c r="H280" s="15">
        <v>0</v>
      </c>
      <c r="I280" s="15">
        <v>0</v>
      </c>
    </row>
    <row r="281" spans="1:9" s="11" customFormat="1" ht="15.75" customHeight="1">
      <c r="A281" s="35" t="s">
        <v>296</v>
      </c>
      <c r="B281" s="7" t="s">
        <v>47</v>
      </c>
      <c r="C281" s="8" t="s">
        <v>75</v>
      </c>
      <c r="D281" s="8" t="s">
        <v>56</v>
      </c>
      <c r="E281" s="8" t="s">
        <v>314</v>
      </c>
      <c r="F281" s="8" t="s">
        <v>298</v>
      </c>
      <c r="G281" s="15">
        <v>692</v>
      </c>
      <c r="H281" s="15">
        <v>0</v>
      </c>
      <c r="I281" s="15">
        <v>0</v>
      </c>
    </row>
    <row r="282" spans="1:9" s="11" customFormat="1" ht="15" customHeight="1">
      <c r="A282" s="24" t="s">
        <v>156</v>
      </c>
      <c r="B282" s="13" t="s">
        <v>47</v>
      </c>
      <c r="C282" s="12" t="s">
        <v>75</v>
      </c>
      <c r="D282" s="12" t="s">
        <v>69</v>
      </c>
      <c r="E282" s="8"/>
      <c r="F282" s="8"/>
      <c r="G282" s="14">
        <f>G283</f>
        <v>100</v>
      </c>
      <c r="H282" s="14">
        <f>H283</f>
        <v>0</v>
      </c>
      <c r="I282" s="14">
        <f>I283</f>
        <v>0</v>
      </c>
    </row>
    <row r="283" spans="1:9" s="11" customFormat="1" ht="24" customHeight="1">
      <c r="A283" s="32" t="s">
        <v>44</v>
      </c>
      <c r="B283" s="13" t="s">
        <v>47</v>
      </c>
      <c r="C283" s="12" t="s">
        <v>75</v>
      </c>
      <c r="D283" s="12" t="s">
        <v>69</v>
      </c>
      <c r="E283" s="12" t="s">
        <v>90</v>
      </c>
      <c r="F283" s="12"/>
      <c r="G283" s="14">
        <f>G284</f>
        <v>100</v>
      </c>
      <c r="H283" s="14">
        <f>H286</f>
        <v>0</v>
      </c>
      <c r="I283" s="14">
        <f>I286</f>
        <v>0</v>
      </c>
    </row>
    <row r="284" spans="1:9" s="11" customFormat="1" ht="16.5" customHeight="1">
      <c r="A284" s="39" t="s">
        <v>262</v>
      </c>
      <c r="B284" s="7" t="s">
        <v>47</v>
      </c>
      <c r="C284" s="8" t="s">
        <v>75</v>
      </c>
      <c r="D284" s="8" t="s">
        <v>69</v>
      </c>
      <c r="E284" s="8" t="s">
        <v>265</v>
      </c>
      <c r="F284" s="8"/>
      <c r="G284" s="15">
        <f aca="true" t="shared" si="37" ref="G284:I285">G285</f>
        <v>100</v>
      </c>
      <c r="H284" s="15">
        <f t="shared" si="37"/>
        <v>0</v>
      </c>
      <c r="I284" s="15">
        <f t="shared" si="37"/>
        <v>0</v>
      </c>
    </row>
    <row r="285" spans="1:9" s="11" customFormat="1" ht="25.5" customHeight="1">
      <c r="A285" s="39" t="s">
        <v>267</v>
      </c>
      <c r="B285" s="7" t="s">
        <v>47</v>
      </c>
      <c r="C285" s="8" t="s">
        <v>75</v>
      </c>
      <c r="D285" s="8" t="s">
        <v>69</v>
      </c>
      <c r="E285" s="8" t="s">
        <v>266</v>
      </c>
      <c r="F285" s="8"/>
      <c r="G285" s="15">
        <f t="shared" si="37"/>
        <v>100</v>
      </c>
      <c r="H285" s="15">
        <f t="shared" si="37"/>
        <v>0</v>
      </c>
      <c r="I285" s="15">
        <f t="shared" si="37"/>
        <v>0</v>
      </c>
    </row>
    <row r="286" spans="1:9" s="11" customFormat="1" ht="16.5" customHeight="1">
      <c r="A286" s="39" t="s">
        <v>263</v>
      </c>
      <c r="B286" s="7" t="s">
        <v>47</v>
      </c>
      <c r="C286" s="8" t="s">
        <v>75</v>
      </c>
      <c r="D286" s="8" t="s">
        <v>69</v>
      </c>
      <c r="E286" s="8" t="s">
        <v>264</v>
      </c>
      <c r="F286" s="8"/>
      <c r="G286" s="15">
        <f>G287</f>
        <v>100</v>
      </c>
      <c r="H286" s="15">
        <v>0</v>
      </c>
      <c r="I286" s="15">
        <v>0</v>
      </c>
    </row>
    <row r="287" spans="1:9" s="11" customFormat="1" ht="16.5" customHeight="1">
      <c r="A287" s="26" t="s">
        <v>88</v>
      </c>
      <c r="B287" s="7" t="s">
        <v>47</v>
      </c>
      <c r="C287" s="8" t="s">
        <v>75</v>
      </c>
      <c r="D287" s="8" t="s">
        <v>69</v>
      </c>
      <c r="E287" s="8" t="s">
        <v>264</v>
      </c>
      <c r="F287" s="8" t="s">
        <v>84</v>
      </c>
      <c r="G287" s="15">
        <v>100</v>
      </c>
      <c r="H287" s="15">
        <v>0</v>
      </c>
      <c r="I287" s="15">
        <v>0</v>
      </c>
    </row>
    <row r="288" spans="1:9" s="11" customFormat="1" ht="16.5" customHeight="1">
      <c r="A288" s="50" t="s">
        <v>343</v>
      </c>
      <c r="B288" s="13" t="s">
        <v>47</v>
      </c>
      <c r="C288" s="12" t="s">
        <v>75</v>
      </c>
      <c r="D288" s="12" t="s">
        <v>83</v>
      </c>
      <c r="E288" s="8"/>
      <c r="F288" s="8"/>
      <c r="G288" s="14">
        <f aca="true" t="shared" si="38" ref="G288:I289">G289</f>
        <v>30</v>
      </c>
      <c r="H288" s="14">
        <f t="shared" si="38"/>
        <v>0</v>
      </c>
      <c r="I288" s="14">
        <f t="shared" si="38"/>
        <v>0</v>
      </c>
    </row>
    <row r="289" spans="1:9" s="11" customFormat="1" ht="23.25" customHeight="1">
      <c r="A289" s="32" t="s">
        <v>44</v>
      </c>
      <c r="B289" s="13" t="s">
        <v>47</v>
      </c>
      <c r="C289" s="12" t="s">
        <v>75</v>
      </c>
      <c r="D289" s="12" t="s">
        <v>83</v>
      </c>
      <c r="E289" s="12" t="s">
        <v>90</v>
      </c>
      <c r="F289" s="8"/>
      <c r="G289" s="14">
        <f t="shared" si="38"/>
        <v>30</v>
      </c>
      <c r="H289" s="14">
        <f t="shared" si="38"/>
        <v>0</v>
      </c>
      <c r="I289" s="14">
        <f t="shared" si="38"/>
        <v>0</v>
      </c>
    </row>
    <row r="290" spans="1:9" s="11" customFormat="1" ht="25.5" customHeight="1">
      <c r="A290" s="35" t="s">
        <v>336</v>
      </c>
      <c r="B290" s="7" t="s">
        <v>47</v>
      </c>
      <c r="C290" s="8" t="s">
        <v>75</v>
      </c>
      <c r="D290" s="8" t="s">
        <v>83</v>
      </c>
      <c r="E290" s="8" t="s">
        <v>339</v>
      </c>
      <c r="F290" s="8"/>
      <c r="G290" s="15">
        <f aca="true" t="shared" si="39" ref="G290:I292">G291</f>
        <v>30</v>
      </c>
      <c r="H290" s="15">
        <f t="shared" si="39"/>
        <v>0</v>
      </c>
      <c r="I290" s="15">
        <f t="shared" si="39"/>
        <v>0</v>
      </c>
    </row>
    <row r="291" spans="1:9" s="11" customFormat="1" ht="16.5" customHeight="1">
      <c r="A291" s="35" t="s">
        <v>337</v>
      </c>
      <c r="B291" s="7" t="s">
        <v>47</v>
      </c>
      <c r="C291" s="8" t="s">
        <v>75</v>
      </c>
      <c r="D291" s="8" t="s">
        <v>83</v>
      </c>
      <c r="E291" s="8" t="s">
        <v>340</v>
      </c>
      <c r="F291" s="8"/>
      <c r="G291" s="15">
        <f t="shared" si="39"/>
        <v>30</v>
      </c>
      <c r="H291" s="15">
        <f t="shared" si="39"/>
        <v>0</v>
      </c>
      <c r="I291" s="15">
        <f t="shared" si="39"/>
        <v>0</v>
      </c>
    </row>
    <row r="292" spans="1:9" s="11" customFormat="1" ht="16.5" customHeight="1">
      <c r="A292" s="35" t="s">
        <v>338</v>
      </c>
      <c r="B292" s="7" t="s">
        <v>47</v>
      </c>
      <c r="C292" s="8" t="s">
        <v>75</v>
      </c>
      <c r="D292" s="8" t="s">
        <v>83</v>
      </c>
      <c r="E292" s="8" t="s">
        <v>341</v>
      </c>
      <c r="F292" s="8"/>
      <c r="G292" s="15">
        <f t="shared" si="39"/>
        <v>30</v>
      </c>
      <c r="H292" s="15">
        <f t="shared" si="39"/>
        <v>0</v>
      </c>
      <c r="I292" s="15">
        <f t="shared" si="39"/>
        <v>0</v>
      </c>
    </row>
    <row r="293" spans="1:9" s="11" customFormat="1" ht="16.5" customHeight="1">
      <c r="A293" s="35" t="s">
        <v>124</v>
      </c>
      <c r="B293" s="7" t="s">
        <v>47</v>
      </c>
      <c r="C293" s="8" t="s">
        <v>75</v>
      </c>
      <c r="D293" s="8" t="s">
        <v>83</v>
      </c>
      <c r="E293" s="8" t="s">
        <v>341</v>
      </c>
      <c r="F293" s="8" t="s">
        <v>64</v>
      </c>
      <c r="G293" s="15">
        <v>30</v>
      </c>
      <c r="H293" s="15">
        <v>0</v>
      </c>
      <c r="I293" s="15">
        <v>0</v>
      </c>
    </row>
    <row r="294" spans="1:9" s="11" customFormat="1" ht="27" customHeight="1">
      <c r="A294" s="43" t="s">
        <v>153</v>
      </c>
      <c r="B294" s="13" t="s">
        <v>47</v>
      </c>
      <c r="C294" s="12" t="s">
        <v>74</v>
      </c>
      <c r="D294" s="12" t="s">
        <v>56</v>
      </c>
      <c r="E294" s="12"/>
      <c r="F294" s="12"/>
      <c r="G294" s="14">
        <f aca="true" t="shared" si="40" ref="G294:I298">G295</f>
        <v>400</v>
      </c>
      <c r="H294" s="14">
        <f t="shared" si="40"/>
        <v>300</v>
      </c>
      <c r="I294" s="14">
        <f t="shared" si="40"/>
        <v>200</v>
      </c>
    </row>
    <row r="295" spans="1:9" s="11" customFormat="1" ht="15.75" customHeight="1">
      <c r="A295" s="26" t="s">
        <v>27</v>
      </c>
      <c r="B295" s="7" t="s">
        <v>47</v>
      </c>
      <c r="C295" s="8" t="s">
        <v>74</v>
      </c>
      <c r="D295" s="8" t="s">
        <v>56</v>
      </c>
      <c r="E295" s="8" t="s">
        <v>99</v>
      </c>
      <c r="F295" s="12"/>
      <c r="G295" s="15">
        <f t="shared" si="40"/>
        <v>400</v>
      </c>
      <c r="H295" s="15">
        <f t="shared" si="40"/>
        <v>300</v>
      </c>
      <c r="I295" s="15">
        <f t="shared" si="40"/>
        <v>200</v>
      </c>
    </row>
    <row r="296" spans="1:9" s="11" customFormat="1" ht="15" customHeight="1">
      <c r="A296" s="26" t="s">
        <v>28</v>
      </c>
      <c r="B296" s="7" t="s">
        <v>47</v>
      </c>
      <c r="C296" s="8" t="s">
        <v>74</v>
      </c>
      <c r="D296" s="8" t="s">
        <v>56</v>
      </c>
      <c r="E296" s="8" t="s">
        <v>65</v>
      </c>
      <c r="F296" s="12"/>
      <c r="G296" s="15">
        <f t="shared" si="40"/>
        <v>400</v>
      </c>
      <c r="H296" s="15">
        <f t="shared" si="40"/>
        <v>300</v>
      </c>
      <c r="I296" s="15">
        <f t="shared" si="40"/>
        <v>200</v>
      </c>
    </row>
    <row r="297" spans="1:9" s="11" customFormat="1" ht="14.25" customHeight="1">
      <c r="A297" s="26" t="s">
        <v>28</v>
      </c>
      <c r="B297" s="7" t="s">
        <v>47</v>
      </c>
      <c r="C297" s="8" t="s">
        <v>74</v>
      </c>
      <c r="D297" s="8" t="s">
        <v>56</v>
      </c>
      <c r="E297" s="8" t="s">
        <v>65</v>
      </c>
      <c r="F297" s="12"/>
      <c r="G297" s="15">
        <f>G299</f>
        <v>400</v>
      </c>
      <c r="H297" s="15">
        <f t="shared" si="40"/>
        <v>300</v>
      </c>
      <c r="I297" s="15">
        <f t="shared" si="40"/>
        <v>200</v>
      </c>
    </row>
    <row r="298" spans="1:9" s="11" customFormat="1" ht="15.75" customHeight="1">
      <c r="A298" s="26" t="s">
        <v>123</v>
      </c>
      <c r="B298" s="7" t="s">
        <v>47</v>
      </c>
      <c r="C298" s="8" t="s">
        <v>74</v>
      </c>
      <c r="D298" s="8" t="s">
        <v>56</v>
      </c>
      <c r="E298" s="8" t="s">
        <v>152</v>
      </c>
      <c r="F298" s="12"/>
      <c r="G298" s="15">
        <f t="shared" si="40"/>
        <v>400</v>
      </c>
      <c r="H298" s="15">
        <f t="shared" si="40"/>
        <v>300</v>
      </c>
      <c r="I298" s="15">
        <f t="shared" si="40"/>
        <v>200</v>
      </c>
    </row>
    <row r="299" spans="1:9" s="11" customFormat="1" ht="14.25" customHeight="1">
      <c r="A299" s="26" t="s">
        <v>23</v>
      </c>
      <c r="B299" s="7" t="s">
        <v>47</v>
      </c>
      <c r="C299" s="8" t="s">
        <v>74</v>
      </c>
      <c r="D299" s="8" t="s">
        <v>56</v>
      </c>
      <c r="E299" s="8" t="s">
        <v>152</v>
      </c>
      <c r="F299" s="8" t="s">
        <v>22</v>
      </c>
      <c r="G299" s="15">
        <v>400</v>
      </c>
      <c r="H299" s="15">
        <v>300</v>
      </c>
      <c r="I299" s="15">
        <v>200</v>
      </c>
    </row>
    <row r="300" spans="1:9" s="11" customFormat="1" ht="18" customHeight="1">
      <c r="A300" s="31" t="s">
        <v>42</v>
      </c>
      <c r="B300" s="21" t="s">
        <v>104</v>
      </c>
      <c r="C300" s="8"/>
      <c r="D300" s="8"/>
      <c r="E300" s="12"/>
      <c r="F300" s="8"/>
      <c r="G300" s="14">
        <f>G301</f>
        <v>3098.92621</v>
      </c>
      <c r="H300" s="14">
        <f>H301</f>
        <v>3194.51646</v>
      </c>
      <c r="I300" s="14">
        <f>I301</f>
        <v>3318.90511</v>
      </c>
    </row>
    <row r="301" spans="1:9" s="11" customFormat="1" ht="14.25" customHeight="1">
      <c r="A301" s="24" t="s">
        <v>1</v>
      </c>
      <c r="B301" s="19" t="s">
        <v>104</v>
      </c>
      <c r="C301" s="12" t="s">
        <v>56</v>
      </c>
      <c r="D301" s="12" t="s">
        <v>57</v>
      </c>
      <c r="E301" s="12"/>
      <c r="F301" s="12"/>
      <c r="G301" s="14">
        <f>G302+G308</f>
        <v>3098.92621</v>
      </c>
      <c r="H301" s="14">
        <f>H302+H308</f>
        <v>3194.51646</v>
      </c>
      <c r="I301" s="14">
        <f>I302+I308</f>
        <v>3318.90511</v>
      </c>
    </row>
    <row r="302" spans="1:9" s="11" customFormat="1" ht="27.75" customHeight="1">
      <c r="A302" s="24" t="s">
        <v>41</v>
      </c>
      <c r="B302" s="19" t="s">
        <v>104</v>
      </c>
      <c r="C302" s="12" t="s">
        <v>56</v>
      </c>
      <c r="D302" s="12" t="s">
        <v>69</v>
      </c>
      <c r="E302" s="8"/>
      <c r="F302" s="8"/>
      <c r="G302" s="14">
        <f aca="true" t="shared" si="41" ref="G302:I305">G303</f>
        <v>1540.92</v>
      </c>
      <c r="H302" s="46">
        <f t="shared" si="41"/>
        <v>1602.55</v>
      </c>
      <c r="I302" s="46">
        <f t="shared" si="41"/>
        <v>1666.66</v>
      </c>
    </row>
    <row r="303" spans="1:9" s="11" customFormat="1" ht="27.75" customHeight="1">
      <c r="A303" s="32" t="s">
        <v>127</v>
      </c>
      <c r="B303" s="7" t="s">
        <v>104</v>
      </c>
      <c r="C303" s="8" t="s">
        <v>56</v>
      </c>
      <c r="D303" s="8" t="s">
        <v>69</v>
      </c>
      <c r="E303" s="8" t="s">
        <v>132</v>
      </c>
      <c r="F303" s="8"/>
      <c r="G303" s="15">
        <f t="shared" si="41"/>
        <v>1540.92</v>
      </c>
      <c r="H303" s="47">
        <f t="shared" si="41"/>
        <v>1602.55</v>
      </c>
      <c r="I303" s="47">
        <f t="shared" si="41"/>
        <v>1666.66</v>
      </c>
    </row>
    <row r="304" spans="1:9" s="11" customFormat="1" ht="14.25" customHeight="1">
      <c r="A304" s="26" t="s">
        <v>36</v>
      </c>
      <c r="B304" s="7" t="s">
        <v>104</v>
      </c>
      <c r="C304" s="8" t="s">
        <v>56</v>
      </c>
      <c r="D304" s="8" t="s">
        <v>69</v>
      </c>
      <c r="E304" s="8" t="s">
        <v>68</v>
      </c>
      <c r="F304" s="8"/>
      <c r="G304" s="15">
        <f t="shared" si="41"/>
        <v>1540.92</v>
      </c>
      <c r="H304" s="47">
        <f t="shared" si="41"/>
        <v>1602.55</v>
      </c>
      <c r="I304" s="47">
        <f t="shared" si="41"/>
        <v>1666.66</v>
      </c>
    </row>
    <row r="305" spans="1:9" s="11" customFormat="1" ht="15" customHeight="1">
      <c r="A305" s="26" t="s">
        <v>28</v>
      </c>
      <c r="B305" s="7" t="s">
        <v>104</v>
      </c>
      <c r="C305" s="8" t="s">
        <v>56</v>
      </c>
      <c r="D305" s="8" t="s">
        <v>69</v>
      </c>
      <c r="E305" s="8" t="s">
        <v>70</v>
      </c>
      <c r="F305" s="8"/>
      <c r="G305" s="15">
        <f t="shared" si="41"/>
        <v>1540.92</v>
      </c>
      <c r="H305" s="47">
        <f t="shared" si="41"/>
        <v>1602.55</v>
      </c>
      <c r="I305" s="47">
        <f t="shared" si="41"/>
        <v>1666.66</v>
      </c>
    </row>
    <row r="306" spans="1:9" s="11" customFormat="1" ht="15.75" customHeight="1">
      <c r="A306" s="26" t="s">
        <v>129</v>
      </c>
      <c r="B306" s="7" t="s">
        <v>104</v>
      </c>
      <c r="C306" s="8" t="s">
        <v>56</v>
      </c>
      <c r="D306" s="8" t="s">
        <v>69</v>
      </c>
      <c r="E306" s="8" t="s">
        <v>133</v>
      </c>
      <c r="F306" s="8"/>
      <c r="G306" s="15">
        <f>G307</f>
        <v>1540.92</v>
      </c>
      <c r="H306" s="47">
        <f>H307</f>
        <v>1602.55</v>
      </c>
      <c r="I306" s="47">
        <f>I307</f>
        <v>1666.66</v>
      </c>
    </row>
    <row r="307" spans="1:9" s="11" customFormat="1" ht="16.5" customHeight="1">
      <c r="A307" s="26" t="s">
        <v>63</v>
      </c>
      <c r="B307" s="7" t="s">
        <v>104</v>
      </c>
      <c r="C307" s="8" t="s">
        <v>56</v>
      </c>
      <c r="D307" s="8" t="s">
        <v>69</v>
      </c>
      <c r="E307" s="8" t="s">
        <v>133</v>
      </c>
      <c r="F307" s="8" t="s">
        <v>59</v>
      </c>
      <c r="G307" s="15">
        <v>1540.92</v>
      </c>
      <c r="H307" s="15">
        <v>1602.55</v>
      </c>
      <c r="I307" s="15">
        <v>1666.66</v>
      </c>
    </row>
    <row r="308" spans="1:9" s="11" customFormat="1" ht="37.5" customHeight="1">
      <c r="A308" s="43" t="s">
        <v>169</v>
      </c>
      <c r="B308" s="19" t="s">
        <v>104</v>
      </c>
      <c r="C308" s="12" t="s">
        <v>56</v>
      </c>
      <c r="D308" s="12" t="s">
        <v>73</v>
      </c>
      <c r="E308" s="10"/>
      <c r="F308" s="10"/>
      <c r="G308" s="14">
        <f aca="true" t="shared" si="42" ref="G308:I311">G309</f>
        <v>1558.00621</v>
      </c>
      <c r="H308" s="46">
        <f t="shared" si="42"/>
        <v>1591.96646</v>
      </c>
      <c r="I308" s="46">
        <f t="shared" si="42"/>
        <v>1652.24511</v>
      </c>
    </row>
    <row r="309" spans="1:9" s="11" customFormat="1" ht="21" customHeight="1">
      <c r="A309" s="32" t="s">
        <v>127</v>
      </c>
      <c r="B309" s="7" t="s">
        <v>104</v>
      </c>
      <c r="C309" s="8" t="s">
        <v>56</v>
      </c>
      <c r="D309" s="8" t="s">
        <v>73</v>
      </c>
      <c r="E309" s="8" t="s">
        <v>107</v>
      </c>
      <c r="F309" s="10"/>
      <c r="G309" s="14">
        <f t="shared" si="42"/>
        <v>1558.00621</v>
      </c>
      <c r="H309" s="46">
        <f t="shared" si="42"/>
        <v>1591.96646</v>
      </c>
      <c r="I309" s="46">
        <f t="shared" si="42"/>
        <v>1652.24511</v>
      </c>
    </row>
    <row r="310" spans="1:9" s="11" customFormat="1" ht="14.25" customHeight="1">
      <c r="A310" s="26" t="s">
        <v>26</v>
      </c>
      <c r="B310" s="7" t="s">
        <v>104</v>
      </c>
      <c r="C310" s="8" t="s">
        <v>56</v>
      </c>
      <c r="D310" s="8" t="s">
        <v>73</v>
      </c>
      <c r="E310" s="8" t="s">
        <v>61</v>
      </c>
      <c r="F310" s="10"/>
      <c r="G310" s="15">
        <f t="shared" si="42"/>
        <v>1558.00621</v>
      </c>
      <c r="H310" s="47">
        <f t="shared" si="42"/>
        <v>1591.96646</v>
      </c>
      <c r="I310" s="47">
        <f t="shared" si="42"/>
        <v>1652.24511</v>
      </c>
    </row>
    <row r="311" spans="1:9" s="11" customFormat="1" ht="13.5" customHeight="1">
      <c r="A311" s="26" t="s">
        <v>28</v>
      </c>
      <c r="B311" s="7" t="s">
        <v>104</v>
      </c>
      <c r="C311" s="8" t="s">
        <v>56</v>
      </c>
      <c r="D311" s="8" t="s">
        <v>73</v>
      </c>
      <c r="E311" s="8" t="s">
        <v>72</v>
      </c>
      <c r="F311" s="10"/>
      <c r="G311" s="15">
        <f t="shared" si="42"/>
        <v>1558.00621</v>
      </c>
      <c r="H311" s="47">
        <f t="shared" si="42"/>
        <v>1591.96646</v>
      </c>
      <c r="I311" s="47">
        <f t="shared" si="42"/>
        <v>1652.24511</v>
      </c>
    </row>
    <row r="312" spans="1:9" s="11" customFormat="1" ht="16.5" customHeight="1">
      <c r="A312" s="26" t="s">
        <v>129</v>
      </c>
      <c r="B312" s="7" t="s">
        <v>104</v>
      </c>
      <c r="C312" s="8" t="s">
        <v>56</v>
      </c>
      <c r="D312" s="8" t="s">
        <v>73</v>
      </c>
      <c r="E312" s="8" t="s">
        <v>122</v>
      </c>
      <c r="F312" s="8"/>
      <c r="G312" s="15">
        <f>G313+G314</f>
        <v>1558.00621</v>
      </c>
      <c r="H312" s="47">
        <f>H313+H314</f>
        <v>1591.96646</v>
      </c>
      <c r="I312" s="47">
        <f>I313+I314</f>
        <v>1652.24511</v>
      </c>
    </row>
    <row r="313" spans="1:9" s="11" customFormat="1" ht="15.75" customHeight="1">
      <c r="A313" s="26" t="s">
        <v>63</v>
      </c>
      <c r="B313" s="7" t="s">
        <v>104</v>
      </c>
      <c r="C313" s="8" t="s">
        <v>56</v>
      </c>
      <c r="D313" s="8" t="s">
        <v>73</v>
      </c>
      <c r="E313" s="8" t="s">
        <v>122</v>
      </c>
      <c r="F313" s="8" t="s">
        <v>59</v>
      </c>
      <c r="G313" s="15">
        <v>1459.00621</v>
      </c>
      <c r="H313" s="47">
        <v>1506.96646</v>
      </c>
      <c r="I313" s="47">
        <v>1567.24511</v>
      </c>
    </row>
    <row r="314" spans="1:9" s="11" customFormat="1" ht="17.25" customHeight="1">
      <c r="A314" s="26" t="s">
        <v>110</v>
      </c>
      <c r="B314" s="7" t="s">
        <v>104</v>
      </c>
      <c r="C314" s="8" t="s">
        <v>56</v>
      </c>
      <c r="D314" s="8" t="s">
        <v>73</v>
      </c>
      <c r="E314" s="8" t="s">
        <v>122</v>
      </c>
      <c r="F314" s="8" t="s">
        <v>64</v>
      </c>
      <c r="G314" s="15">
        <v>99</v>
      </c>
      <c r="H314" s="47">
        <v>85</v>
      </c>
      <c r="I314" s="47">
        <v>85</v>
      </c>
    </row>
    <row r="315" spans="1:9" s="11" customFormat="1" ht="12.75">
      <c r="A315" s="23"/>
      <c r="G315" s="44"/>
      <c r="H315" s="44"/>
      <c r="I315" s="44"/>
    </row>
    <row r="316" ht="12.75">
      <c r="G316" s="48"/>
    </row>
  </sheetData>
  <mergeCells count="15">
    <mergeCell ref="F3:G3"/>
    <mergeCell ref="H3:I3"/>
    <mergeCell ref="F1:G1"/>
    <mergeCell ref="H1:I1"/>
    <mergeCell ref="F2:G2"/>
    <mergeCell ref="H2:I2"/>
    <mergeCell ref="F4:G4"/>
    <mergeCell ref="A5:I5"/>
    <mergeCell ref="A6:A7"/>
    <mergeCell ref="B6:B7"/>
    <mergeCell ref="C6:C7"/>
    <mergeCell ref="D6:D7"/>
    <mergeCell ref="E6:E7"/>
    <mergeCell ref="F6:F7"/>
    <mergeCell ref="G6:I6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0"/>
  <sheetViews>
    <sheetView zoomScale="120" zoomScaleNormal="120" workbookViewId="0" topLeftCell="A10">
      <selection activeCell="G23" sqref="G23"/>
    </sheetView>
  </sheetViews>
  <sheetFormatPr defaultColWidth="9.00390625" defaultRowHeight="12.75"/>
  <cols>
    <col min="1" max="1" width="61.625" style="126" customWidth="1"/>
    <col min="2" max="2" width="4.75390625" style="127" customWidth="1"/>
    <col min="3" max="3" width="5.00390625" style="127" customWidth="1"/>
    <col min="4" max="4" width="4.375" style="127" customWidth="1"/>
    <col min="5" max="5" width="11.00390625" style="127" customWidth="1"/>
    <col min="6" max="6" width="5.375" style="127" customWidth="1"/>
    <col min="7" max="7" width="16.875" style="74" customWidth="1"/>
    <col min="8" max="8" width="20.375" style="74" customWidth="1"/>
    <col min="9" max="9" width="17.00390625" style="74" customWidth="1"/>
    <col min="10" max="16384" width="9.125" style="2" customWidth="1"/>
  </cols>
  <sheetData>
    <row r="1" spans="1:9" ht="12.75" customHeight="1">
      <c r="A1" s="96"/>
      <c r="B1" s="97"/>
      <c r="C1" s="97"/>
      <c r="D1" s="97"/>
      <c r="E1" s="98"/>
      <c r="F1" s="154"/>
      <c r="G1" s="154"/>
      <c r="H1" s="155" t="s">
        <v>17</v>
      </c>
      <c r="I1" s="155"/>
    </row>
    <row r="2" spans="1:9" ht="29.25" customHeight="1">
      <c r="A2" s="96"/>
      <c r="B2" s="97"/>
      <c r="C2" s="97"/>
      <c r="D2" s="97"/>
      <c r="E2" s="99"/>
      <c r="F2" s="147"/>
      <c r="G2" s="147"/>
      <c r="H2" s="153" t="s">
        <v>35</v>
      </c>
      <c r="I2" s="153"/>
    </row>
    <row r="3" spans="1:9" ht="15" customHeight="1">
      <c r="A3" s="96"/>
      <c r="B3" s="97"/>
      <c r="C3" s="97"/>
      <c r="D3" s="97"/>
      <c r="E3" s="99"/>
      <c r="F3" s="147"/>
      <c r="G3" s="147"/>
      <c r="H3" s="153" t="s">
        <v>412</v>
      </c>
      <c r="I3" s="153"/>
    </row>
    <row r="4" spans="1:9" ht="15.75" customHeight="1">
      <c r="A4" s="96"/>
      <c r="B4" s="97"/>
      <c r="C4" s="97"/>
      <c r="D4" s="97"/>
      <c r="E4" s="99"/>
      <c r="F4" s="147"/>
      <c r="G4" s="147"/>
      <c r="I4" s="74" t="s">
        <v>329</v>
      </c>
    </row>
    <row r="5" spans="1:9" ht="16.5" customHeight="1">
      <c r="A5" s="148" t="s">
        <v>328</v>
      </c>
      <c r="B5" s="148"/>
      <c r="C5" s="148"/>
      <c r="D5" s="148"/>
      <c r="E5" s="148"/>
      <c r="F5" s="148"/>
      <c r="G5" s="148"/>
      <c r="H5" s="148"/>
      <c r="I5" s="148"/>
    </row>
    <row r="6" spans="1:9" ht="13.5" customHeight="1">
      <c r="A6" s="149" t="s">
        <v>0</v>
      </c>
      <c r="B6" s="150" t="s">
        <v>52</v>
      </c>
      <c r="C6" s="151" t="s">
        <v>53</v>
      </c>
      <c r="D6" s="151" t="s">
        <v>55</v>
      </c>
      <c r="E6" s="151" t="s">
        <v>32</v>
      </c>
      <c r="F6" s="151" t="s">
        <v>33</v>
      </c>
      <c r="G6" s="152" t="s">
        <v>154</v>
      </c>
      <c r="H6" s="152"/>
      <c r="I6" s="152"/>
    </row>
    <row r="7" spans="1:9" ht="41.25" customHeight="1">
      <c r="A7" s="149"/>
      <c r="B7" s="150"/>
      <c r="C7" s="151"/>
      <c r="D7" s="151"/>
      <c r="E7" s="151"/>
      <c r="F7" s="151"/>
      <c r="G7" s="67" t="s">
        <v>165</v>
      </c>
      <c r="H7" s="67" t="s">
        <v>185</v>
      </c>
      <c r="I7" s="67" t="s">
        <v>268</v>
      </c>
    </row>
    <row r="8" spans="1:9" ht="12.75" customHeight="1">
      <c r="A8" s="88">
        <v>1</v>
      </c>
      <c r="B8" s="103">
        <v>2</v>
      </c>
      <c r="C8" s="81" t="s">
        <v>34</v>
      </c>
      <c r="D8" s="81" t="s">
        <v>13</v>
      </c>
      <c r="E8" s="81" t="s">
        <v>14</v>
      </c>
      <c r="F8" s="81" t="s">
        <v>54</v>
      </c>
      <c r="G8" s="68">
        <v>7</v>
      </c>
      <c r="H8" s="75">
        <v>8</v>
      </c>
      <c r="I8" s="75">
        <v>9</v>
      </c>
    </row>
    <row r="9" spans="1:9" s="66" customFormat="1" ht="17.25" customHeight="1">
      <c r="A9" s="104" t="s">
        <v>8</v>
      </c>
      <c r="B9" s="103"/>
      <c r="C9" s="81"/>
      <c r="D9" s="81"/>
      <c r="E9" s="81"/>
      <c r="F9" s="81"/>
      <c r="G9" s="69">
        <f>G10+G372</f>
        <v>610722.74</v>
      </c>
      <c r="H9" s="69">
        <f>H10+H372</f>
        <v>290975.03503999993</v>
      </c>
      <c r="I9" s="69">
        <f>I10+I372</f>
        <v>75977.93781</v>
      </c>
    </row>
    <row r="10" spans="1:9" s="66" customFormat="1" ht="18.75" customHeight="1">
      <c r="A10" s="105" t="s">
        <v>15</v>
      </c>
      <c r="B10" s="106" t="s">
        <v>47</v>
      </c>
      <c r="C10" s="107"/>
      <c r="D10" s="107"/>
      <c r="E10" s="107"/>
      <c r="F10" s="107"/>
      <c r="G10" s="69">
        <f>G11+G98+G107+G126+G157+G280+G299+G327+G340+G366</f>
        <v>607460.00195</v>
      </c>
      <c r="H10" s="69">
        <f>H11+H98+H107+H126+H157+H280+H299+H327+H340+H366</f>
        <v>287780.5185799999</v>
      </c>
      <c r="I10" s="69">
        <f>I11+I98+I107+I126+I157+I280+I299+I327+I340+I366</f>
        <v>72659.0327</v>
      </c>
    </row>
    <row r="11" spans="1:9" s="66" customFormat="1" ht="14.25" customHeight="1">
      <c r="A11" s="100" t="s">
        <v>1</v>
      </c>
      <c r="B11" s="102" t="s">
        <v>47</v>
      </c>
      <c r="C11" s="94" t="s">
        <v>56</v>
      </c>
      <c r="D11" s="94" t="s">
        <v>57</v>
      </c>
      <c r="E11" s="94"/>
      <c r="F11" s="94"/>
      <c r="G11" s="69">
        <f>G12+G45+G52+G39</f>
        <v>43133.68743</v>
      </c>
      <c r="H11" s="69">
        <f>H12+H45+H52</f>
        <v>33906.155</v>
      </c>
      <c r="I11" s="69">
        <f>I12+I45+I52</f>
        <v>32102.475</v>
      </c>
    </row>
    <row r="12" spans="1:9" s="66" customFormat="1" ht="36.75" customHeight="1">
      <c r="A12" s="92" t="s">
        <v>19</v>
      </c>
      <c r="B12" s="93" t="s">
        <v>47</v>
      </c>
      <c r="C12" s="94" t="s">
        <v>56</v>
      </c>
      <c r="D12" s="94" t="s">
        <v>58</v>
      </c>
      <c r="E12" s="94"/>
      <c r="F12" s="94"/>
      <c r="G12" s="69">
        <f>G13+G27+G32</f>
        <v>31425.34752</v>
      </c>
      <c r="H12" s="69">
        <f>H13+H32</f>
        <v>26908.075</v>
      </c>
      <c r="I12" s="69">
        <f>I13+I32</f>
        <v>28150.614999999998</v>
      </c>
    </row>
    <row r="13" spans="1:9" s="66" customFormat="1" ht="27" customHeight="1">
      <c r="A13" s="92" t="s">
        <v>127</v>
      </c>
      <c r="B13" s="89" t="s">
        <v>47</v>
      </c>
      <c r="C13" s="81" t="s">
        <v>56</v>
      </c>
      <c r="D13" s="81" t="s">
        <v>58</v>
      </c>
      <c r="E13" s="81" t="s">
        <v>107</v>
      </c>
      <c r="F13" s="94"/>
      <c r="G13" s="69">
        <f>G14+G22</f>
        <v>29893.89752</v>
      </c>
      <c r="H13" s="69">
        <f>H14+H20+H27</f>
        <v>26223.825</v>
      </c>
      <c r="I13" s="69">
        <f>I14+I20+I27</f>
        <v>28150.614999999998</v>
      </c>
    </row>
    <row r="14" spans="1:9" ht="18.75" customHeight="1">
      <c r="A14" s="88" t="s">
        <v>37</v>
      </c>
      <c r="B14" s="89" t="s">
        <v>47</v>
      </c>
      <c r="C14" s="81" t="s">
        <v>56</v>
      </c>
      <c r="D14" s="81" t="s">
        <v>58</v>
      </c>
      <c r="E14" s="81" t="s">
        <v>60</v>
      </c>
      <c r="F14" s="108"/>
      <c r="G14" s="71">
        <f>G15</f>
        <v>1629.7450000000001</v>
      </c>
      <c r="H14" s="71">
        <f>H16</f>
        <v>1666.5</v>
      </c>
      <c r="I14" s="71">
        <f>I16</f>
        <v>1733.16</v>
      </c>
    </row>
    <row r="15" spans="1:9" ht="16.5" customHeight="1">
      <c r="A15" s="88" t="s">
        <v>28</v>
      </c>
      <c r="B15" s="89" t="s">
        <v>47</v>
      </c>
      <c r="C15" s="81" t="s">
        <v>56</v>
      </c>
      <c r="D15" s="81" t="s">
        <v>58</v>
      </c>
      <c r="E15" s="81" t="s">
        <v>71</v>
      </c>
      <c r="F15" s="108"/>
      <c r="G15" s="71">
        <f>G16+G19</f>
        <v>1629.7450000000001</v>
      </c>
      <c r="H15" s="71">
        <f>H16</f>
        <v>1666.5</v>
      </c>
      <c r="I15" s="71">
        <f>I16</f>
        <v>1733.16</v>
      </c>
    </row>
    <row r="16" spans="1:9" ht="16.5" customHeight="1">
      <c r="A16" s="88" t="s">
        <v>129</v>
      </c>
      <c r="B16" s="89" t="s">
        <v>47</v>
      </c>
      <c r="C16" s="81" t="s">
        <v>56</v>
      </c>
      <c r="D16" s="81" t="s">
        <v>58</v>
      </c>
      <c r="E16" s="81" t="s">
        <v>128</v>
      </c>
      <c r="F16" s="109"/>
      <c r="G16" s="71">
        <f>G17+G18</f>
        <v>1602.4</v>
      </c>
      <c r="H16" s="71">
        <f>H17</f>
        <v>1666.5</v>
      </c>
      <c r="I16" s="71">
        <f>I17</f>
        <v>1733.16</v>
      </c>
    </row>
    <row r="17" spans="1:9" ht="14.25" customHeight="1">
      <c r="A17" s="88" t="s">
        <v>63</v>
      </c>
      <c r="B17" s="89" t="s">
        <v>47</v>
      </c>
      <c r="C17" s="81" t="s">
        <v>56</v>
      </c>
      <c r="D17" s="81" t="s">
        <v>58</v>
      </c>
      <c r="E17" s="81" t="s">
        <v>128</v>
      </c>
      <c r="F17" s="81" t="s">
        <v>59</v>
      </c>
      <c r="G17" s="58">
        <v>1601.4</v>
      </c>
      <c r="H17" s="71">
        <v>1666.5</v>
      </c>
      <c r="I17" s="71">
        <v>1733.16</v>
      </c>
    </row>
    <row r="18" spans="1:9" ht="14.25" customHeight="1">
      <c r="A18" s="95" t="s">
        <v>296</v>
      </c>
      <c r="B18" s="89" t="s">
        <v>47</v>
      </c>
      <c r="C18" s="81" t="s">
        <v>56</v>
      </c>
      <c r="D18" s="81" t="s">
        <v>58</v>
      </c>
      <c r="E18" s="81" t="s">
        <v>128</v>
      </c>
      <c r="F18" s="81" t="s">
        <v>298</v>
      </c>
      <c r="G18" s="71">
        <v>1</v>
      </c>
      <c r="H18" s="71">
        <v>0</v>
      </c>
      <c r="I18" s="71">
        <v>0</v>
      </c>
    </row>
    <row r="19" spans="1:9" ht="22.5">
      <c r="A19" s="144" t="s">
        <v>419</v>
      </c>
      <c r="B19" s="89" t="s">
        <v>47</v>
      </c>
      <c r="C19" s="81" t="s">
        <v>56</v>
      </c>
      <c r="D19" s="81" t="s">
        <v>58</v>
      </c>
      <c r="E19" s="81" t="s">
        <v>418</v>
      </c>
      <c r="F19" s="81" t="s">
        <v>59</v>
      </c>
      <c r="G19" s="71">
        <v>27.345</v>
      </c>
      <c r="H19" s="71">
        <v>0</v>
      </c>
      <c r="I19" s="71">
        <v>0</v>
      </c>
    </row>
    <row r="20" spans="1:9" ht="17.25" customHeight="1">
      <c r="A20" s="88" t="s">
        <v>26</v>
      </c>
      <c r="B20" s="89" t="s">
        <v>47</v>
      </c>
      <c r="C20" s="81" t="s">
        <v>56</v>
      </c>
      <c r="D20" s="81" t="s">
        <v>58</v>
      </c>
      <c r="E20" s="81" t="s">
        <v>61</v>
      </c>
      <c r="F20" s="109"/>
      <c r="G20" s="71">
        <f aca="true" t="shared" si="0" ref="G20:I21">G21</f>
        <v>28264.15252</v>
      </c>
      <c r="H20" s="71">
        <f t="shared" si="0"/>
        <v>24498.325</v>
      </c>
      <c r="I20" s="71">
        <f t="shared" si="0"/>
        <v>26355.454999999998</v>
      </c>
    </row>
    <row r="21" spans="1:9" ht="15" customHeight="1">
      <c r="A21" s="88" t="s">
        <v>28</v>
      </c>
      <c r="B21" s="89" t="s">
        <v>47</v>
      </c>
      <c r="C21" s="81" t="s">
        <v>56</v>
      </c>
      <c r="D21" s="81" t="s">
        <v>58</v>
      </c>
      <c r="E21" s="81" t="s">
        <v>72</v>
      </c>
      <c r="F21" s="109"/>
      <c r="G21" s="71">
        <f t="shared" si="0"/>
        <v>28264.15252</v>
      </c>
      <c r="H21" s="71">
        <f t="shared" si="0"/>
        <v>24498.325</v>
      </c>
      <c r="I21" s="71">
        <f t="shared" si="0"/>
        <v>26355.454999999998</v>
      </c>
    </row>
    <row r="22" spans="1:9" ht="16.5" customHeight="1">
      <c r="A22" s="88" t="s">
        <v>129</v>
      </c>
      <c r="B22" s="89" t="s">
        <v>47</v>
      </c>
      <c r="C22" s="81" t="s">
        <v>56</v>
      </c>
      <c r="D22" s="81" t="s">
        <v>58</v>
      </c>
      <c r="E22" s="81" t="s">
        <v>122</v>
      </c>
      <c r="F22" s="81"/>
      <c r="G22" s="71">
        <f>G23+G25+G26+G24</f>
        <v>28264.15252</v>
      </c>
      <c r="H22" s="71">
        <f>H23+H25</f>
        <v>24498.325</v>
      </c>
      <c r="I22" s="71">
        <f>I23+I25</f>
        <v>26355.454999999998</v>
      </c>
    </row>
    <row r="23" spans="1:9" ht="19.5" customHeight="1">
      <c r="A23" s="88" t="s">
        <v>63</v>
      </c>
      <c r="B23" s="89" t="s">
        <v>47</v>
      </c>
      <c r="C23" s="81" t="s">
        <v>56</v>
      </c>
      <c r="D23" s="81" t="s">
        <v>58</v>
      </c>
      <c r="E23" s="81" t="s">
        <v>122</v>
      </c>
      <c r="F23" s="81" t="s">
        <v>59</v>
      </c>
      <c r="G23" s="58">
        <v>23828.103</v>
      </c>
      <c r="H23" s="71">
        <v>23777</v>
      </c>
      <c r="I23" s="71">
        <v>24728.1</v>
      </c>
    </row>
    <row r="24" spans="1:9" ht="22.5">
      <c r="A24" s="144" t="s">
        <v>419</v>
      </c>
      <c r="B24" s="89" t="s">
        <v>47</v>
      </c>
      <c r="C24" s="81" t="s">
        <v>56</v>
      </c>
      <c r="D24" s="81" t="s">
        <v>58</v>
      </c>
      <c r="E24" s="81" t="s">
        <v>420</v>
      </c>
      <c r="F24" s="81" t="s">
        <v>59</v>
      </c>
      <c r="G24" s="71">
        <v>291.756</v>
      </c>
      <c r="H24" s="71">
        <v>0</v>
      </c>
      <c r="I24" s="71">
        <v>0</v>
      </c>
    </row>
    <row r="25" spans="1:9" s="66" customFormat="1" ht="20.25" customHeight="1">
      <c r="A25" s="88" t="s">
        <v>124</v>
      </c>
      <c r="B25" s="89" t="s">
        <v>47</v>
      </c>
      <c r="C25" s="81" t="s">
        <v>56</v>
      </c>
      <c r="D25" s="81" t="s">
        <v>58</v>
      </c>
      <c r="E25" s="81" t="s">
        <v>122</v>
      </c>
      <c r="F25" s="81" t="s">
        <v>64</v>
      </c>
      <c r="G25" s="58">
        <v>4069.95277</v>
      </c>
      <c r="H25" s="71">
        <v>721.325</v>
      </c>
      <c r="I25" s="71">
        <v>1627.355</v>
      </c>
    </row>
    <row r="26" spans="1:9" s="66" customFormat="1" ht="20.25" customHeight="1">
      <c r="A26" s="95" t="s">
        <v>296</v>
      </c>
      <c r="B26" s="89" t="s">
        <v>47</v>
      </c>
      <c r="C26" s="81" t="s">
        <v>56</v>
      </c>
      <c r="D26" s="81" t="s">
        <v>58</v>
      </c>
      <c r="E26" s="81" t="s">
        <v>122</v>
      </c>
      <c r="F26" s="81" t="s">
        <v>298</v>
      </c>
      <c r="G26" s="71">
        <v>74.34075</v>
      </c>
      <c r="H26" s="71">
        <v>0</v>
      </c>
      <c r="I26" s="71">
        <v>0</v>
      </c>
    </row>
    <row r="27" spans="1:9" s="66" customFormat="1" ht="19.5" customHeight="1">
      <c r="A27" s="92" t="s">
        <v>27</v>
      </c>
      <c r="B27" s="89" t="s">
        <v>47</v>
      </c>
      <c r="C27" s="81" t="s">
        <v>56</v>
      </c>
      <c r="D27" s="81" t="s">
        <v>58</v>
      </c>
      <c r="E27" s="81" t="s">
        <v>62</v>
      </c>
      <c r="F27" s="94"/>
      <c r="G27" s="69">
        <f aca="true" t="shared" si="1" ref="G27:I30">G28</f>
        <v>55</v>
      </c>
      <c r="H27" s="69">
        <f t="shared" si="1"/>
        <v>59</v>
      </c>
      <c r="I27" s="69">
        <f t="shared" si="1"/>
        <v>62</v>
      </c>
    </row>
    <row r="28" spans="1:9" s="66" customFormat="1" ht="16.5" customHeight="1">
      <c r="A28" s="88" t="s">
        <v>28</v>
      </c>
      <c r="B28" s="89" t="s">
        <v>47</v>
      </c>
      <c r="C28" s="81" t="s">
        <v>56</v>
      </c>
      <c r="D28" s="81" t="s">
        <v>58</v>
      </c>
      <c r="E28" s="81" t="s">
        <v>99</v>
      </c>
      <c r="F28" s="81"/>
      <c r="G28" s="71">
        <f t="shared" si="1"/>
        <v>55</v>
      </c>
      <c r="H28" s="71">
        <f t="shared" si="1"/>
        <v>59</v>
      </c>
      <c r="I28" s="71">
        <f t="shared" si="1"/>
        <v>62</v>
      </c>
    </row>
    <row r="29" spans="1:9" s="66" customFormat="1" ht="15" customHeight="1">
      <c r="A29" s="88" t="s">
        <v>28</v>
      </c>
      <c r="B29" s="89" t="s">
        <v>47</v>
      </c>
      <c r="C29" s="81" t="s">
        <v>56</v>
      </c>
      <c r="D29" s="81" t="s">
        <v>58</v>
      </c>
      <c r="E29" s="81" t="s">
        <v>65</v>
      </c>
      <c r="F29" s="81"/>
      <c r="G29" s="71">
        <f t="shared" si="1"/>
        <v>55</v>
      </c>
      <c r="H29" s="71">
        <f t="shared" si="1"/>
        <v>59</v>
      </c>
      <c r="I29" s="71">
        <f t="shared" si="1"/>
        <v>62</v>
      </c>
    </row>
    <row r="30" spans="1:9" s="66" customFormat="1" ht="39" customHeight="1">
      <c r="A30" s="88" t="s">
        <v>130</v>
      </c>
      <c r="B30" s="93" t="s">
        <v>47</v>
      </c>
      <c r="C30" s="81" t="s">
        <v>56</v>
      </c>
      <c r="D30" s="81" t="s">
        <v>58</v>
      </c>
      <c r="E30" s="81" t="s">
        <v>66</v>
      </c>
      <c r="F30" s="81"/>
      <c r="G30" s="71">
        <f t="shared" si="1"/>
        <v>55</v>
      </c>
      <c r="H30" s="71">
        <f t="shared" si="1"/>
        <v>59</v>
      </c>
      <c r="I30" s="71">
        <f t="shared" si="1"/>
        <v>62</v>
      </c>
    </row>
    <row r="31" spans="1:9" s="66" customFormat="1" ht="15" customHeight="1">
      <c r="A31" s="88" t="s">
        <v>39</v>
      </c>
      <c r="B31" s="89" t="s">
        <v>47</v>
      </c>
      <c r="C31" s="81" t="s">
        <v>56</v>
      </c>
      <c r="D31" s="81" t="s">
        <v>58</v>
      </c>
      <c r="E31" s="81" t="s">
        <v>66</v>
      </c>
      <c r="F31" s="81" t="s">
        <v>40</v>
      </c>
      <c r="G31" s="71">
        <v>55</v>
      </c>
      <c r="H31" s="71">
        <v>59</v>
      </c>
      <c r="I31" s="71">
        <v>62</v>
      </c>
    </row>
    <row r="32" spans="1:9" s="66" customFormat="1" ht="38.25" customHeight="1">
      <c r="A32" s="110" t="s">
        <v>331</v>
      </c>
      <c r="B32" s="93" t="s">
        <v>47</v>
      </c>
      <c r="C32" s="81" t="s">
        <v>56</v>
      </c>
      <c r="D32" s="81" t="s">
        <v>58</v>
      </c>
      <c r="E32" s="94" t="s">
        <v>148</v>
      </c>
      <c r="F32" s="94"/>
      <c r="G32" s="69">
        <f aca="true" t="shared" si="2" ref="G32:I33">G33</f>
        <v>1476.45</v>
      </c>
      <c r="H32" s="69">
        <f t="shared" si="2"/>
        <v>684.25</v>
      </c>
      <c r="I32" s="69">
        <f t="shared" si="2"/>
        <v>0</v>
      </c>
    </row>
    <row r="33" spans="1:9" s="66" customFormat="1" ht="22.5">
      <c r="A33" s="88" t="s">
        <v>145</v>
      </c>
      <c r="B33" s="89" t="s">
        <v>47</v>
      </c>
      <c r="C33" s="81" t="s">
        <v>56</v>
      </c>
      <c r="D33" s="81" t="s">
        <v>58</v>
      </c>
      <c r="E33" s="81" t="s">
        <v>149</v>
      </c>
      <c r="F33" s="81"/>
      <c r="G33" s="71">
        <f t="shared" si="2"/>
        <v>1476.45</v>
      </c>
      <c r="H33" s="71">
        <f t="shared" si="2"/>
        <v>684.25</v>
      </c>
      <c r="I33" s="71">
        <f t="shared" si="2"/>
        <v>0</v>
      </c>
    </row>
    <row r="34" spans="1:9" s="66" customFormat="1" ht="15" customHeight="1">
      <c r="A34" s="88" t="s">
        <v>146</v>
      </c>
      <c r="B34" s="89" t="s">
        <v>47</v>
      </c>
      <c r="C34" s="81" t="s">
        <v>56</v>
      </c>
      <c r="D34" s="81" t="s">
        <v>58</v>
      </c>
      <c r="E34" s="81" t="s">
        <v>150</v>
      </c>
      <c r="F34" s="81"/>
      <c r="G34" s="71">
        <f>G38+G36</f>
        <v>1476.45</v>
      </c>
      <c r="H34" s="71">
        <f>H35+H38</f>
        <v>684.25</v>
      </c>
      <c r="I34" s="71">
        <f>I35+I38</f>
        <v>0</v>
      </c>
    </row>
    <row r="35" spans="1:9" s="66" customFormat="1" ht="15" customHeight="1">
      <c r="A35" s="88" t="s">
        <v>151</v>
      </c>
      <c r="B35" s="89" t="s">
        <v>47</v>
      </c>
      <c r="C35" s="81" t="s">
        <v>56</v>
      </c>
      <c r="D35" s="81" t="s">
        <v>58</v>
      </c>
      <c r="E35" s="81" t="s">
        <v>147</v>
      </c>
      <c r="F35" s="81"/>
      <c r="G35" s="71">
        <f>G36</f>
        <v>1323.45</v>
      </c>
      <c r="H35" s="71">
        <f>H36</f>
        <v>607.75</v>
      </c>
      <c r="I35" s="71">
        <f>I36</f>
        <v>0</v>
      </c>
    </row>
    <row r="36" spans="1:9" s="66" customFormat="1" ht="15" customHeight="1">
      <c r="A36" s="88" t="s">
        <v>63</v>
      </c>
      <c r="B36" s="89" t="s">
        <v>47</v>
      </c>
      <c r="C36" s="81" t="s">
        <v>56</v>
      </c>
      <c r="D36" s="81" t="s">
        <v>58</v>
      </c>
      <c r="E36" s="81" t="s">
        <v>147</v>
      </c>
      <c r="F36" s="81" t="s">
        <v>59</v>
      </c>
      <c r="G36" s="71">
        <v>1323.45</v>
      </c>
      <c r="H36" s="71">
        <v>607.75</v>
      </c>
      <c r="I36" s="71">
        <v>0</v>
      </c>
    </row>
    <row r="37" spans="1:9" s="66" customFormat="1" ht="15" customHeight="1">
      <c r="A37" s="88" t="s">
        <v>151</v>
      </c>
      <c r="B37" s="89" t="s">
        <v>47</v>
      </c>
      <c r="C37" s="81" t="s">
        <v>56</v>
      </c>
      <c r="D37" s="81" t="s">
        <v>58</v>
      </c>
      <c r="E37" s="81" t="s">
        <v>147</v>
      </c>
      <c r="F37" s="81"/>
      <c r="G37" s="71">
        <f>G38</f>
        <v>153</v>
      </c>
      <c r="H37" s="71">
        <f>H38</f>
        <v>76.5</v>
      </c>
      <c r="I37" s="71">
        <f>I38</f>
        <v>0</v>
      </c>
    </row>
    <row r="38" spans="1:9" s="66" customFormat="1" ht="15" customHeight="1">
      <c r="A38" s="88" t="s">
        <v>110</v>
      </c>
      <c r="B38" s="89" t="s">
        <v>47</v>
      </c>
      <c r="C38" s="81" t="s">
        <v>56</v>
      </c>
      <c r="D38" s="81" t="s">
        <v>58</v>
      </c>
      <c r="E38" s="81" t="s">
        <v>147</v>
      </c>
      <c r="F38" s="81" t="s">
        <v>64</v>
      </c>
      <c r="G38" s="71">
        <v>153</v>
      </c>
      <c r="H38" s="71">
        <v>76.5</v>
      </c>
      <c r="I38" s="71">
        <v>0</v>
      </c>
    </row>
    <row r="39" spans="1:9" s="66" customFormat="1" ht="15" customHeight="1">
      <c r="A39" s="100" t="s">
        <v>407</v>
      </c>
      <c r="B39" s="89" t="s">
        <v>47</v>
      </c>
      <c r="C39" s="81" t="s">
        <v>56</v>
      </c>
      <c r="D39" s="81" t="s">
        <v>89</v>
      </c>
      <c r="E39" s="81"/>
      <c r="F39" s="81"/>
      <c r="G39" s="71">
        <f>G40</f>
        <v>100</v>
      </c>
      <c r="H39" s="71">
        <v>0</v>
      </c>
      <c r="I39" s="71">
        <v>0</v>
      </c>
    </row>
    <row r="40" spans="1:9" s="66" customFormat="1" ht="15" customHeight="1">
      <c r="A40" s="136" t="s">
        <v>27</v>
      </c>
      <c r="B40" s="89" t="s">
        <v>47</v>
      </c>
      <c r="C40" s="81" t="s">
        <v>56</v>
      </c>
      <c r="D40" s="81" t="s">
        <v>89</v>
      </c>
      <c r="E40" s="81" t="s">
        <v>62</v>
      </c>
      <c r="F40" s="81"/>
      <c r="G40" s="71">
        <f>G41</f>
        <v>100</v>
      </c>
      <c r="H40" s="71">
        <v>0</v>
      </c>
      <c r="I40" s="71">
        <v>0</v>
      </c>
    </row>
    <row r="41" spans="1:9" s="66" customFormat="1" ht="15" customHeight="1">
      <c r="A41" s="136" t="s">
        <v>28</v>
      </c>
      <c r="B41" s="89" t="s">
        <v>47</v>
      </c>
      <c r="C41" s="81" t="s">
        <v>56</v>
      </c>
      <c r="D41" s="81" t="s">
        <v>89</v>
      </c>
      <c r="E41" s="81" t="s">
        <v>99</v>
      </c>
      <c r="F41" s="81"/>
      <c r="G41" s="71">
        <f>G42</f>
        <v>100</v>
      </c>
      <c r="H41" s="71">
        <v>0</v>
      </c>
      <c r="I41" s="71">
        <v>0</v>
      </c>
    </row>
    <row r="42" spans="1:9" s="66" customFormat="1" ht="15" customHeight="1">
      <c r="A42" s="136" t="s">
        <v>28</v>
      </c>
      <c r="B42" s="89" t="s">
        <v>47</v>
      </c>
      <c r="C42" s="81" t="s">
        <v>56</v>
      </c>
      <c r="D42" s="81" t="s">
        <v>89</v>
      </c>
      <c r="E42" s="81" t="s">
        <v>65</v>
      </c>
      <c r="F42" s="81"/>
      <c r="G42" s="71">
        <f>G43</f>
        <v>100</v>
      </c>
      <c r="H42" s="71">
        <v>0</v>
      </c>
      <c r="I42" s="71">
        <v>0</v>
      </c>
    </row>
    <row r="43" spans="1:9" s="66" customFormat="1" ht="15" customHeight="1">
      <c r="A43" s="136" t="s">
        <v>408</v>
      </c>
      <c r="B43" s="89" t="s">
        <v>47</v>
      </c>
      <c r="C43" s="81" t="s">
        <v>56</v>
      </c>
      <c r="D43" s="81" t="s">
        <v>89</v>
      </c>
      <c r="E43" s="81" t="s">
        <v>409</v>
      </c>
      <c r="F43" s="81"/>
      <c r="G43" s="71">
        <f>G44</f>
        <v>100</v>
      </c>
      <c r="H43" s="71">
        <v>0</v>
      </c>
      <c r="I43" s="71">
        <v>0</v>
      </c>
    </row>
    <row r="44" spans="1:9" s="66" customFormat="1" ht="15" customHeight="1">
      <c r="A44" s="136" t="s">
        <v>110</v>
      </c>
      <c r="B44" s="89" t="s">
        <v>47</v>
      </c>
      <c r="C44" s="81" t="s">
        <v>56</v>
      </c>
      <c r="D44" s="81" t="s">
        <v>89</v>
      </c>
      <c r="E44" s="81" t="s">
        <v>409</v>
      </c>
      <c r="F44" s="81" t="s">
        <v>410</v>
      </c>
      <c r="G44" s="71">
        <v>100</v>
      </c>
      <c r="H44" s="71">
        <v>0</v>
      </c>
      <c r="I44" s="71">
        <v>0</v>
      </c>
    </row>
    <row r="45" spans="1:9" s="66" customFormat="1" ht="15" customHeight="1">
      <c r="A45" s="100" t="s">
        <v>2</v>
      </c>
      <c r="B45" s="89" t="s">
        <v>47</v>
      </c>
      <c r="C45" s="94" t="s">
        <v>56</v>
      </c>
      <c r="D45" s="94" t="s">
        <v>75</v>
      </c>
      <c r="E45" s="94"/>
      <c r="F45" s="94"/>
      <c r="G45" s="69">
        <f>G46</f>
        <v>5.2</v>
      </c>
      <c r="H45" s="69">
        <f>H46</f>
        <v>50</v>
      </c>
      <c r="I45" s="69">
        <f>I46</f>
        <v>50</v>
      </c>
    </row>
    <row r="46" spans="1:9" s="66" customFormat="1" ht="16.5" customHeight="1">
      <c r="A46" s="88" t="s">
        <v>27</v>
      </c>
      <c r="B46" s="89" t="s">
        <v>47</v>
      </c>
      <c r="C46" s="81" t="s">
        <v>56</v>
      </c>
      <c r="D46" s="81" t="s">
        <v>75</v>
      </c>
      <c r="E46" s="81" t="s">
        <v>62</v>
      </c>
      <c r="F46" s="81"/>
      <c r="G46" s="71">
        <f>G48</f>
        <v>5.2</v>
      </c>
      <c r="H46" s="71">
        <f>H48</f>
        <v>50</v>
      </c>
      <c r="I46" s="71">
        <f>I48</f>
        <v>50</v>
      </c>
    </row>
    <row r="47" spans="1:9" s="66" customFormat="1" ht="13.5" customHeight="1">
      <c r="A47" s="88" t="s">
        <v>28</v>
      </c>
      <c r="B47" s="89" t="s">
        <v>47</v>
      </c>
      <c r="C47" s="81" t="s">
        <v>56</v>
      </c>
      <c r="D47" s="81" t="s">
        <v>75</v>
      </c>
      <c r="E47" s="81" t="s">
        <v>99</v>
      </c>
      <c r="F47" s="81"/>
      <c r="G47" s="71">
        <f aca="true" t="shared" si="3" ref="G47:I50">G48</f>
        <v>5.2</v>
      </c>
      <c r="H47" s="71">
        <f t="shared" si="3"/>
        <v>50</v>
      </c>
      <c r="I47" s="71">
        <f t="shared" si="3"/>
        <v>50</v>
      </c>
    </row>
    <row r="48" spans="1:9" s="66" customFormat="1" ht="13.5" customHeight="1">
      <c r="A48" s="88" t="s">
        <v>28</v>
      </c>
      <c r="B48" s="89" t="s">
        <v>47</v>
      </c>
      <c r="C48" s="81" t="s">
        <v>56</v>
      </c>
      <c r="D48" s="81" t="s">
        <v>75</v>
      </c>
      <c r="E48" s="81" t="s">
        <v>65</v>
      </c>
      <c r="F48" s="81"/>
      <c r="G48" s="71">
        <f t="shared" si="3"/>
        <v>5.2</v>
      </c>
      <c r="H48" s="71">
        <f t="shared" si="3"/>
        <v>50</v>
      </c>
      <c r="I48" s="71">
        <f t="shared" si="3"/>
        <v>50</v>
      </c>
    </row>
    <row r="49" spans="1:9" s="66" customFormat="1" ht="23.25" customHeight="1">
      <c r="A49" s="88" t="s">
        <v>131</v>
      </c>
      <c r="B49" s="89" t="s">
        <v>47</v>
      </c>
      <c r="C49" s="81" t="s">
        <v>56</v>
      </c>
      <c r="D49" s="81" t="s">
        <v>75</v>
      </c>
      <c r="E49" s="81" t="s">
        <v>67</v>
      </c>
      <c r="F49" s="81"/>
      <c r="G49" s="71">
        <f t="shared" si="3"/>
        <v>5.2</v>
      </c>
      <c r="H49" s="71">
        <f t="shared" si="3"/>
        <v>50</v>
      </c>
      <c r="I49" s="71">
        <f t="shared" si="3"/>
        <v>50</v>
      </c>
    </row>
    <row r="50" spans="1:9" s="66" customFormat="1" ht="20.25" customHeight="1">
      <c r="A50" s="111" t="s">
        <v>141</v>
      </c>
      <c r="B50" s="89" t="s">
        <v>47</v>
      </c>
      <c r="C50" s="81" t="s">
        <v>56</v>
      </c>
      <c r="D50" s="81" t="s">
        <v>75</v>
      </c>
      <c r="E50" s="81" t="s">
        <v>67</v>
      </c>
      <c r="F50" s="81"/>
      <c r="G50" s="71">
        <f t="shared" si="3"/>
        <v>5.2</v>
      </c>
      <c r="H50" s="71">
        <f t="shared" si="3"/>
        <v>50</v>
      </c>
      <c r="I50" s="71">
        <f t="shared" si="3"/>
        <v>50</v>
      </c>
    </row>
    <row r="51" spans="1:9" s="66" customFormat="1" ht="15" customHeight="1">
      <c r="A51" s="88" t="s">
        <v>21</v>
      </c>
      <c r="B51" s="89" t="s">
        <v>47</v>
      </c>
      <c r="C51" s="81" t="s">
        <v>56</v>
      </c>
      <c r="D51" s="81" t="s">
        <v>75</v>
      </c>
      <c r="E51" s="81" t="s">
        <v>67</v>
      </c>
      <c r="F51" s="81" t="s">
        <v>20</v>
      </c>
      <c r="G51" s="72">
        <v>5.2</v>
      </c>
      <c r="H51" s="72">
        <v>50</v>
      </c>
      <c r="I51" s="72">
        <v>50</v>
      </c>
    </row>
    <row r="52" spans="1:9" s="66" customFormat="1" ht="16.5" customHeight="1">
      <c r="A52" s="100" t="s">
        <v>11</v>
      </c>
      <c r="B52" s="89" t="s">
        <v>47</v>
      </c>
      <c r="C52" s="94" t="s">
        <v>56</v>
      </c>
      <c r="D52" s="94" t="s">
        <v>74</v>
      </c>
      <c r="E52" s="94"/>
      <c r="F52" s="94"/>
      <c r="G52" s="69">
        <f>G53+G80+G85</f>
        <v>11603.13991</v>
      </c>
      <c r="H52" s="69">
        <f>H53+H80+H85</f>
        <v>6948.08</v>
      </c>
      <c r="I52" s="69">
        <f>I53+I80+I85</f>
        <v>3901.8599999999997</v>
      </c>
    </row>
    <row r="53" spans="1:9" s="66" customFormat="1" ht="22.5" customHeight="1">
      <c r="A53" s="110" t="s">
        <v>326</v>
      </c>
      <c r="B53" s="89" t="s">
        <v>47</v>
      </c>
      <c r="C53" s="81" t="s">
        <v>56</v>
      </c>
      <c r="D53" s="81" t="s">
        <v>74</v>
      </c>
      <c r="E53" s="94" t="s">
        <v>191</v>
      </c>
      <c r="F53" s="94"/>
      <c r="G53" s="69">
        <f>G54+G63+G67+G73</f>
        <v>7083.871719999999</v>
      </c>
      <c r="H53" s="69">
        <f>H54+H63+H67+H73</f>
        <v>3798.83</v>
      </c>
      <c r="I53" s="69">
        <f>I54+I63+I67+I73</f>
        <v>3901.8599999999997</v>
      </c>
    </row>
    <row r="54" spans="1:9" s="66" customFormat="1" ht="16.5" customHeight="1">
      <c r="A54" s="88" t="s">
        <v>189</v>
      </c>
      <c r="B54" s="89" t="s">
        <v>47</v>
      </c>
      <c r="C54" s="81" t="s">
        <v>56</v>
      </c>
      <c r="D54" s="81" t="s">
        <v>74</v>
      </c>
      <c r="E54" s="81" t="s">
        <v>192</v>
      </c>
      <c r="F54" s="81"/>
      <c r="G54" s="71">
        <f>G55+G58</f>
        <v>2665.58004</v>
      </c>
      <c r="H54" s="71">
        <f>H55+H58</f>
        <v>975.83</v>
      </c>
      <c r="I54" s="71">
        <f>I55+I58</f>
        <v>1078.86</v>
      </c>
    </row>
    <row r="55" spans="1:9" s="66" customFormat="1" ht="23.25" customHeight="1">
      <c r="A55" s="91" t="s">
        <v>190</v>
      </c>
      <c r="B55" s="89" t="s">
        <v>47</v>
      </c>
      <c r="C55" s="81" t="s">
        <v>56</v>
      </c>
      <c r="D55" s="81" t="s">
        <v>74</v>
      </c>
      <c r="E55" s="81" t="s">
        <v>193</v>
      </c>
      <c r="F55" s="81"/>
      <c r="G55" s="71">
        <f aca="true" t="shared" si="4" ref="G55:I56">G56</f>
        <v>612.01172</v>
      </c>
      <c r="H55" s="71">
        <f t="shared" si="4"/>
        <v>75.83</v>
      </c>
      <c r="I55" s="71">
        <f t="shared" si="4"/>
        <v>78.86</v>
      </c>
    </row>
    <row r="56" spans="1:9" s="66" customFormat="1" ht="17.25" customHeight="1">
      <c r="A56" s="88" t="s">
        <v>31</v>
      </c>
      <c r="B56" s="89" t="s">
        <v>47</v>
      </c>
      <c r="C56" s="81" t="s">
        <v>56</v>
      </c>
      <c r="D56" s="81" t="s">
        <v>74</v>
      </c>
      <c r="E56" s="81" t="s">
        <v>194</v>
      </c>
      <c r="F56" s="81"/>
      <c r="G56" s="71">
        <f t="shared" si="4"/>
        <v>612.01172</v>
      </c>
      <c r="H56" s="71">
        <f t="shared" si="4"/>
        <v>75.83</v>
      </c>
      <c r="I56" s="71">
        <f t="shared" si="4"/>
        <v>78.86</v>
      </c>
    </row>
    <row r="57" spans="1:9" s="66" customFormat="1" ht="18.75" customHeight="1">
      <c r="A57" s="88" t="s">
        <v>110</v>
      </c>
      <c r="B57" s="89" t="s">
        <v>47</v>
      </c>
      <c r="C57" s="81" t="s">
        <v>56</v>
      </c>
      <c r="D57" s="81" t="s">
        <v>74</v>
      </c>
      <c r="E57" s="81" t="s">
        <v>194</v>
      </c>
      <c r="F57" s="81" t="s">
        <v>64</v>
      </c>
      <c r="G57" s="58">
        <v>612.01172</v>
      </c>
      <c r="H57" s="71">
        <v>75.83</v>
      </c>
      <c r="I57" s="71">
        <v>78.86</v>
      </c>
    </row>
    <row r="58" spans="1:9" s="66" customFormat="1" ht="33" customHeight="1">
      <c r="A58" s="88" t="s">
        <v>349</v>
      </c>
      <c r="B58" s="89" t="s">
        <v>47</v>
      </c>
      <c r="C58" s="81" t="s">
        <v>56</v>
      </c>
      <c r="D58" s="81" t="s">
        <v>74</v>
      </c>
      <c r="E58" s="81" t="s">
        <v>300</v>
      </c>
      <c r="F58" s="94"/>
      <c r="G58" s="71">
        <f>G59</f>
        <v>2053.56832</v>
      </c>
      <c r="H58" s="71">
        <f>H59</f>
        <v>900</v>
      </c>
      <c r="I58" s="71">
        <f>I59</f>
        <v>1000</v>
      </c>
    </row>
    <row r="59" spans="1:9" s="66" customFormat="1" ht="34.5" customHeight="1">
      <c r="A59" s="112" t="s">
        <v>350</v>
      </c>
      <c r="B59" s="89" t="s">
        <v>47</v>
      </c>
      <c r="C59" s="81" t="s">
        <v>56</v>
      </c>
      <c r="D59" s="81" t="s">
        <v>74</v>
      </c>
      <c r="E59" s="81" t="s">
        <v>301</v>
      </c>
      <c r="F59" s="94"/>
      <c r="G59" s="71">
        <f>G60+G61+G62</f>
        <v>2053.56832</v>
      </c>
      <c r="H59" s="71">
        <f>H60+H61</f>
        <v>900</v>
      </c>
      <c r="I59" s="71">
        <f>I60+I61</f>
        <v>1000</v>
      </c>
    </row>
    <row r="60" spans="1:9" s="66" customFormat="1" ht="18.75" customHeight="1">
      <c r="A60" s="113" t="s">
        <v>126</v>
      </c>
      <c r="B60" s="89" t="s">
        <v>47</v>
      </c>
      <c r="C60" s="81" t="s">
        <v>56</v>
      </c>
      <c r="D60" s="81" t="s">
        <v>74</v>
      </c>
      <c r="E60" s="81" t="s">
        <v>301</v>
      </c>
      <c r="F60" s="81" t="s">
        <v>299</v>
      </c>
      <c r="G60" s="71">
        <v>1502.28711</v>
      </c>
      <c r="H60" s="58">
        <v>900</v>
      </c>
      <c r="I60" s="71">
        <v>1000</v>
      </c>
    </row>
    <row r="61" spans="1:9" s="66" customFormat="1" ht="18.75" customHeight="1">
      <c r="A61" s="95" t="s">
        <v>124</v>
      </c>
      <c r="B61" s="89" t="s">
        <v>47</v>
      </c>
      <c r="C61" s="81" t="s">
        <v>56</v>
      </c>
      <c r="D61" s="81" t="s">
        <v>74</v>
      </c>
      <c r="E61" s="81" t="s">
        <v>301</v>
      </c>
      <c r="F61" s="81" t="s">
        <v>64</v>
      </c>
      <c r="G61" s="58">
        <v>551.20132</v>
      </c>
      <c r="H61" s="71">
        <v>0</v>
      </c>
      <c r="I61" s="71">
        <v>0</v>
      </c>
    </row>
    <row r="62" spans="1:9" s="66" customFormat="1" ht="18.75" customHeight="1">
      <c r="A62" s="114" t="s">
        <v>296</v>
      </c>
      <c r="B62" s="89" t="s">
        <v>47</v>
      </c>
      <c r="C62" s="81" t="s">
        <v>56</v>
      </c>
      <c r="D62" s="81" t="s">
        <v>74</v>
      </c>
      <c r="E62" s="81" t="s">
        <v>301</v>
      </c>
      <c r="F62" s="81" t="s">
        <v>298</v>
      </c>
      <c r="G62" s="71">
        <v>0.07989</v>
      </c>
      <c r="H62" s="71">
        <v>0</v>
      </c>
      <c r="I62" s="71">
        <v>0</v>
      </c>
    </row>
    <row r="63" spans="1:9" s="66" customFormat="1" ht="18.75" customHeight="1">
      <c r="A63" s="88" t="s">
        <v>291</v>
      </c>
      <c r="B63" s="89" t="s">
        <v>47</v>
      </c>
      <c r="C63" s="81" t="s">
        <v>56</v>
      </c>
      <c r="D63" s="81" t="s">
        <v>74</v>
      </c>
      <c r="E63" s="81" t="s">
        <v>293</v>
      </c>
      <c r="F63" s="81"/>
      <c r="G63" s="71">
        <f aca="true" t="shared" si="5" ref="G63:I64">G64</f>
        <v>510</v>
      </c>
      <c r="H63" s="71">
        <f t="shared" si="5"/>
        <v>20</v>
      </c>
      <c r="I63" s="71">
        <f t="shared" si="5"/>
        <v>19</v>
      </c>
    </row>
    <row r="64" spans="1:9" s="66" customFormat="1" ht="35.25" customHeight="1">
      <c r="A64" s="88" t="s">
        <v>292</v>
      </c>
      <c r="B64" s="89" t="s">
        <v>47</v>
      </c>
      <c r="C64" s="81" t="s">
        <v>56</v>
      </c>
      <c r="D64" s="81" t="s">
        <v>74</v>
      </c>
      <c r="E64" s="81" t="s">
        <v>294</v>
      </c>
      <c r="F64" s="81"/>
      <c r="G64" s="71">
        <f t="shared" si="5"/>
        <v>510</v>
      </c>
      <c r="H64" s="71">
        <f t="shared" si="5"/>
        <v>20</v>
      </c>
      <c r="I64" s="71">
        <f t="shared" si="5"/>
        <v>19</v>
      </c>
    </row>
    <row r="65" spans="1:9" s="66" customFormat="1" ht="28.5" customHeight="1">
      <c r="A65" s="88" t="s">
        <v>184</v>
      </c>
      <c r="B65" s="89" t="s">
        <v>47</v>
      </c>
      <c r="C65" s="81" t="s">
        <v>56</v>
      </c>
      <c r="D65" s="81" t="s">
        <v>74</v>
      </c>
      <c r="E65" s="81" t="s">
        <v>290</v>
      </c>
      <c r="F65" s="81"/>
      <c r="G65" s="71">
        <f>G66</f>
        <v>510</v>
      </c>
      <c r="H65" s="71">
        <f>H66</f>
        <v>20</v>
      </c>
      <c r="I65" s="71">
        <v>19</v>
      </c>
    </row>
    <row r="66" spans="1:9" s="66" customFormat="1" ht="13.5" customHeight="1">
      <c r="A66" s="88" t="s">
        <v>110</v>
      </c>
      <c r="B66" s="89" t="s">
        <v>47</v>
      </c>
      <c r="C66" s="81" t="s">
        <v>56</v>
      </c>
      <c r="D66" s="81" t="s">
        <v>74</v>
      </c>
      <c r="E66" s="81" t="s">
        <v>290</v>
      </c>
      <c r="F66" s="81" t="s">
        <v>64</v>
      </c>
      <c r="G66" s="58">
        <v>510</v>
      </c>
      <c r="H66" s="71">
        <v>20</v>
      </c>
      <c r="I66" s="71">
        <v>20</v>
      </c>
    </row>
    <row r="67" spans="1:9" s="90" customFormat="1" ht="13.5" customHeight="1">
      <c r="A67" s="88" t="s">
        <v>380</v>
      </c>
      <c r="B67" s="89" t="s">
        <v>47</v>
      </c>
      <c r="C67" s="81" t="s">
        <v>56</v>
      </c>
      <c r="D67" s="81" t="s">
        <v>74</v>
      </c>
      <c r="E67" s="81" t="s">
        <v>379</v>
      </c>
      <c r="F67" s="81"/>
      <c r="G67" s="71">
        <f>G68+G71</f>
        <v>118</v>
      </c>
      <c r="H67" s="71">
        <f>H68+H71</f>
        <v>0</v>
      </c>
      <c r="I67" s="71">
        <f>I68+I71</f>
        <v>0</v>
      </c>
    </row>
    <row r="68" spans="1:9" s="90" customFormat="1" ht="13.5" customHeight="1">
      <c r="A68" s="91" t="s">
        <v>381</v>
      </c>
      <c r="B68" s="89" t="s">
        <v>47</v>
      </c>
      <c r="C68" s="81" t="s">
        <v>56</v>
      </c>
      <c r="D68" s="81" t="s">
        <v>74</v>
      </c>
      <c r="E68" s="81" t="s">
        <v>383</v>
      </c>
      <c r="F68" s="81"/>
      <c r="G68" s="71">
        <f aca="true" t="shared" si="6" ref="G68:I69">G69</f>
        <v>10</v>
      </c>
      <c r="H68" s="71">
        <f t="shared" si="6"/>
        <v>0</v>
      </c>
      <c r="I68" s="71">
        <f t="shared" si="6"/>
        <v>0</v>
      </c>
    </row>
    <row r="69" spans="1:9" s="90" customFormat="1" ht="13.5" customHeight="1">
      <c r="A69" s="88" t="s">
        <v>382</v>
      </c>
      <c r="B69" s="89" t="s">
        <v>47</v>
      </c>
      <c r="C69" s="81" t="s">
        <v>56</v>
      </c>
      <c r="D69" s="81" t="s">
        <v>74</v>
      </c>
      <c r="E69" s="81" t="s">
        <v>394</v>
      </c>
      <c r="F69" s="81"/>
      <c r="G69" s="71">
        <f t="shared" si="6"/>
        <v>10</v>
      </c>
      <c r="H69" s="71">
        <f t="shared" si="6"/>
        <v>0</v>
      </c>
      <c r="I69" s="71">
        <f t="shared" si="6"/>
        <v>0</v>
      </c>
    </row>
    <row r="70" spans="1:9" s="90" customFormat="1" ht="13.5" customHeight="1">
      <c r="A70" s="88" t="s">
        <v>110</v>
      </c>
      <c r="B70" s="89" t="s">
        <v>47</v>
      </c>
      <c r="C70" s="81" t="s">
        <v>56</v>
      </c>
      <c r="D70" s="81" t="s">
        <v>74</v>
      </c>
      <c r="E70" s="81" t="s">
        <v>394</v>
      </c>
      <c r="F70" s="81" t="s">
        <v>64</v>
      </c>
      <c r="G70" s="71">
        <v>10</v>
      </c>
      <c r="H70" s="71">
        <v>0</v>
      </c>
      <c r="I70" s="71">
        <v>0</v>
      </c>
    </row>
    <row r="71" spans="1:9" s="90" customFormat="1" ht="22.5">
      <c r="A71" s="88" t="s">
        <v>384</v>
      </c>
      <c r="B71" s="89" t="s">
        <v>47</v>
      </c>
      <c r="C71" s="81" t="s">
        <v>56</v>
      </c>
      <c r="D71" s="81" t="s">
        <v>74</v>
      </c>
      <c r="E71" s="81" t="s">
        <v>395</v>
      </c>
      <c r="F71" s="81"/>
      <c r="G71" s="71">
        <f>G72</f>
        <v>108</v>
      </c>
      <c r="H71" s="71">
        <f>H72</f>
        <v>0</v>
      </c>
      <c r="I71" s="71">
        <f>I72</f>
        <v>0</v>
      </c>
    </row>
    <row r="72" spans="1:9" s="90" customFormat="1" ht="13.5" customHeight="1">
      <c r="A72" s="88" t="s">
        <v>110</v>
      </c>
      <c r="B72" s="89" t="s">
        <v>47</v>
      </c>
      <c r="C72" s="81" t="s">
        <v>56</v>
      </c>
      <c r="D72" s="81" t="s">
        <v>74</v>
      </c>
      <c r="E72" s="81" t="s">
        <v>395</v>
      </c>
      <c r="F72" s="81" t="s">
        <v>64</v>
      </c>
      <c r="G72" s="71">
        <v>108</v>
      </c>
      <c r="H72" s="71">
        <v>0</v>
      </c>
      <c r="I72" s="71">
        <v>0</v>
      </c>
    </row>
    <row r="73" spans="1:9" s="90" customFormat="1" ht="20.25" customHeight="1">
      <c r="A73" s="88" t="s">
        <v>385</v>
      </c>
      <c r="B73" s="89" t="s">
        <v>47</v>
      </c>
      <c r="C73" s="81" t="s">
        <v>56</v>
      </c>
      <c r="D73" s="81" t="s">
        <v>74</v>
      </c>
      <c r="E73" s="81" t="s">
        <v>386</v>
      </c>
      <c r="F73" s="81"/>
      <c r="G73" s="71">
        <f>G74+G78</f>
        <v>3790.29168</v>
      </c>
      <c r="H73" s="71">
        <f aca="true" t="shared" si="7" ref="H73:I75">H74</f>
        <v>2803</v>
      </c>
      <c r="I73" s="71">
        <f t="shared" si="7"/>
        <v>2804</v>
      </c>
    </row>
    <row r="74" spans="1:9" s="90" customFormat="1" ht="12.75">
      <c r="A74" s="88" t="s">
        <v>397</v>
      </c>
      <c r="B74" s="89" t="s">
        <v>47</v>
      </c>
      <c r="C74" s="81" t="s">
        <v>56</v>
      </c>
      <c r="D74" s="81" t="s">
        <v>74</v>
      </c>
      <c r="E74" s="81" t="s">
        <v>387</v>
      </c>
      <c r="F74" s="81"/>
      <c r="G74" s="71">
        <f>G75</f>
        <v>3411.5</v>
      </c>
      <c r="H74" s="71">
        <f t="shared" si="7"/>
        <v>2803</v>
      </c>
      <c r="I74" s="71">
        <f t="shared" si="7"/>
        <v>2804</v>
      </c>
    </row>
    <row r="75" spans="1:9" s="90" customFormat="1" ht="13.5" customHeight="1">
      <c r="A75" s="91" t="s">
        <v>398</v>
      </c>
      <c r="B75" s="89" t="s">
        <v>47</v>
      </c>
      <c r="C75" s="81" t="s">
        <v>56</v>
      </c>
      <c r="D75" s="81" t="s">
        <v>74</v>
      </c>
      <c r="E75" s="81" t="s">
        <v>411</v>
      </c>
      <c r="F75" s="81"/>
      <c r="G75" s="71">
        <f>G76</f>
        <v>3411.5</v>
      </c>
      <c r="H75" s="71">
        <f t="shared" si="7"/>
        <v>2803</v>
      </c>
      <c r="I75" s="71">
        <f t="shared" si="7"/>
        <v>2804</v>
      </c>
    </row>
    <row r="76" spans="1:9" s="90" customFormat="1" ht="13.5" customHeight="1">
      <c r="A76" s="88" t="s">
        <v>110</v>
      </c>
      <c r="B76" s="89" t="s">
        <v>47</v>
      </c>
      <c r="C76" s="81" t="s">
        <v>56</v>
      </c>
      <c r="D76" s="81" t="s">
        <v>74</v>
      </c>
      <c r="E76" s="81" t="s">
        <v>411</v>
      </c>
      <c r="F76" s="81" t="s">
        <v>64</v>
      </c>
      <c r="G76" s="71">
        <v>3411.5</v>
      </c>
      <c r="H76" s="71">
        <v>2803</v>
      </c>
      <c r="I76" s="71">
        <v>2804</v>
      </c>
    </row>
    <row r="77" spans="1:9" s="90" customFormat="1" ht="13.5" customHeight="1">
      <c r="A77" s="112" t="s">
        <v>415</v>
      </c>
      <c r="B77" s="89" t="s">
        <v>47</v>
      </c>
      <c r="C77" s="81" t="s">
        <v>56</v>
      </c>
      <c r="D77" s="81" t="s">
        <v>74</v>
      </c>
      <c r="E77" s="81" t="s">
        <v>414</v>
      </c>
      <c r="F77" s="81"/>
      <c r="G77" s="71">
        <f aca="true" t="shared" si="8" ref="G77:I78">G78</f>
        <v>378.79168</v>
      </c>
      <c r="H77" s="71">
        <f t="shared" si="8"/>
        <v>0</v>
      </c>
      <c r="I77" s="71">
        <f t="shared" si="8"/>
        <v>0</v>
      </c>
    </row>
    <row r="78" spans="1:9" s="90" customFormat="1" ht="13.5" customHeight="1">
      <c r="A78" s="91" t="s">
        <v>413</v>
      </c>
      <c r="B78" s="89" t="s">
        <v>47</v>
      </c>
      <c r="C78" s="81" t="s">
        <v>56</v>
      </c>
      <c r="D78" s="81" t="s">
        <v>74</v>
      </c>
      <c r="E78" s="81" t="s">
        <v>414</v>
      </c>
      <c r="F78" s="81"/>
      <c r="G78" s="71">
        <f>G79</f>
        <v>378.79168</v>
      </c>
      <c r="H78" s="71">
        <f t="shared" si="8"/>
        <v>0</v>
      </c>
      <c r="I78" s="71">
        <f t="shared" si="8"/>
        <v>0</v>
      </c>
    </row>
    <row r="79" spans="1:9" s="90" customFormat="1" ht="13.5" customHeight="1">
      <c r="A79" s="88" t="s">
        <v>110</v>
      </c>
      <c r="B79" s="89" t="s">
        <v>47</v>
      </c>
      <c r="C79" s="81" t="s">
        <v>56</v>
      </c>
      <c r="D79" s="81" t="s">
        <v>74</v>
      </c>
      <c r="E79" s="81" t="s">
        <v>414</v>
      </c>
      <c r="F79" s="81" t="s">
        <v>64</v>
      </c>
      <c r="G79" s="58">
        <v>378.79168</v>
      </c>
      <c r="H79" s="71">
        <v>0</v>
      </c>
      <c r="I79" s="71">
        <v>0</v>
      </c>
    </row>
    <row r="80" spans="1:9" s="66" customFormat="1" ht="23.25" customHeight="1">
      <c r="A80" s="110" t="s">
        <v>331</v>
      </c>
      <c r="B80" s="93" t="s">
        <v>47</v>
      </c>
      <c r="C80" s="81" t="s">
        <v>56</v>
      </c>
      <c r="D80" s="81" t="s">
        <v>74</v>
      </c>
      <c r="E80" s="94" t="s">
        <v>148</v>
      </c>
      <c r="F80" s="94"/>
      <c r="G80" s="69">
        <f>G81</f>
        <v>1640</v>
      </c>
      <c r="H80" s="69">
        <f>H84</f>
        <v>3149.25</v>
      </c>
      <c r="I80" s="69">
        <f>I84</f>
        <v>0</v>
      </c>
    </row>
    <row r="81" spans="1:9" s="66" customFormat="1" ht="20.25" customHeight="1">
      <c r="A81" s="88" t="s">
        <v>145</v>
      </c>
      <c r="B81" s="89" t="s">
        <v>47</v>
      </c>
      <c r="C81" s="81" t="s">
        <v>56</v>
      </c>
      <c r="D81" s="81" t="s">
        <v>74</v>
      </c>
      <c r="E81" s="81" t="s">
        <v>149</v>
      </c>
      <c r="F81" s="81"/>
      <c r="G81" s="71">
        <f>G82</f>
        <v>1640</v>
      </c>
      <c r="H81" s="71">
        <f>H82</f>
        <v>0</v>
      </c>
      <c r="I81" s="71">
        <f>I82</f>
        <v>0</v>
      </c>
    </row>
    <row r="82" spans="1:9" s="66" customFormat="1" ht="13.5" customHeight="1">
      <c r="A82" s="88" t="s">
        <v>146</v>
      </c>
      <c r="B82" s="89" t="s">
        <v>47</v>
      </c>
      <c r="C82" s="81" t="s">
        <v>56</v>
      </c>
      <c r="D82" s="81" t="s">
        <v>74</v>
      </c>
      <c r="E82" s="81" t="s">
        <v>150</v>
      </c>
      <c r="F82" s="81"/>
      <c r="G82" s="71">
        <f>G83</f>
        <v>1640</v>
      </c>
      <c r="H82" s="71">
        <f>H83</f>
        <v>0</v>
      </c>
      <c r="I82" s="71">
        <f>I83</f>
        <v>0</v>
      </c>
    </row>
    <row r="83" spans="1:9" s="66" customFormat="1" ht="13.5" customHeight="1">
      <c r="A83" s="88" t="s">
        <v>151</v>
      </c>
      <c r="B83" s="89" t="s">
        <v>47</v>
      </c>
      <c r="C83" s="81" t="s">
        <v>56</v>
      </c>
      <c r="D83" s="81" t="s">
        <v>74</v>
      </c>
      <c r="E83" s="81" t="s">
        <v>147</v>
      </c>
      <c r="F83" s="81"/>
      <c r="G83" s="71">
        <f>G84</f>
        <v>1640</v>
      </c>
      <c r="H83" s="71">
        <v>0</v>
      </c>
      <c r="I83" s="71">
        <v>0</v>
      </c>
    </row>
    <row r="84" spans="1:9" s="66" customFormat="1" ht="13.5" customHeight="1">
      <c r="A84" s="88" t="s">
        <v>110</v>
      </c>
      <c r="B84" s="89" t="s">
        <v>47</v>
      </c>
      <c r="C84" s="81" t="s">
        <v>56</v>
      </c>
      <c r="D84" s="81" t="s">
        <v>74</v>
      </c>
      <c r="E84" s="81" t="s">
        <v>147</v>
      </c>
      <c r="F84" s="81" t="s">
        <v>64</v>
      </c>
      <c r="G84" s="71">
        <v>1640</v>
      </c>
      <c r="H84" s="71">
        <v>3149.25</v>
      </c>
      <c r="I84" s="71">
        <v>0</v>
      </c>
    </row>
    <row r="85" spans="1:9" s="66" customFormat="1" ht="13.5" customHeight="1">
      <c r="A85" s="92" t="s">
        <v>27</v>
      </c>
      <c r="B85" s="93" t="s">
        <v>47</v>
      </c>
      <c r="C85" s="94" t="s">
        <v>56</v>
      </c>
      <c r="D85" s="94" t="s">
        <v>74</v>
      </c>
      <c r="E85" s="94" t="s">
        <v>62</v>
      </c>
      <c r="F85" s="94"/>
      <c r="G85" s="69">
        <f>G86+G95+G92</f>
        <v>2879.2681900000002</v>
      </c>
      <c r="H85" s="69">
        <f>H86+H97</f>
        <v>0</v>
      </c>
      <c r="I85" s="69">
        <f>I86+I97</f>
        <v>0</v>
      </c>
    </row>
    <row r="86" spans="1:9" s="66" customFormat="1" ht="13.5" customHeight="1">
      <c r="A86" s="88" t="s">
        <v>28</v>
      </c>
      <c r="B86" s="89" t="s">
        <v>47</v>
      </c>
      <c r="C86" s="81" t="s">
        <v>56</v>
      </c>
      <c r="D86" s="81" t="s">
        <v>74</v>
      </c>
      <c r="E86" s="81" t="s">
        <v>99</v>
      </c>
      <c r="F86" s="81"/>
      <c r="G86" s="71">
        <f>G87</f>
        <v>1222.5</v>
      </c>
      <c r="H86" s="71">
        <f>H87</f>
        <v>0</v>
      </c>
      <c r="I86" s="71">
        <f>I87</f>
        <v>0</v>
      </c>
    </row>
    <row r="87" spans="1:9" s="66" customFormat="1" ht="13.5" customHeight="1">
      <c r="A87" s="88" t="s">
        <v>28</v>
      </c>
      <c r="B87" s="89" t="s">
        <v>47</v>
      </c>
      <c r="C87" s="81" t="s">
        <v>56</v>
      </c>
      <c r="D87" s="81" t="s">
        <v>74</v>
      </c>
      <c r="E87" s="81" t="s">
        <v>65</v>
      </c>
      <c r="F87" s="81"/>
      <c r="G87" s="71">
        <f>G90+G88</f>
        <v>1222.5</v>
      </c>
      <c r="H87" s="71">
        <f>H90+H88</f>
        <v>0</v>
      </c>
      <c r="I87" s="71">
        <f>I90+I88</f>
        <v>0</v>
      </c>
    </row>
    <row r="88" spans="1:9" s="66" customFormat="1" ht="16.5" customHeight="1">
      <c r="A88" s="88" t="s">
        <v>116</v>
      </c>
      <c r="B88" s="89" t="s">
        <v>47</v>
      </c>
      <c r="C88" s="81" t="s">
        <v>56</v>
      </c>
      <c r="D88" s="81" t="s">
        <v>74</v>
      </c>
      <c r="E88" s="81" t="s">
        <v>79</v>
      </c>
      <c r="F88" s="81"/>
      <c r="G88" s="71">
        <v>1192.5</v>
      </c>
      <c r="H88" s="71">
        <f>H89</f>
        <v>0</v>
      </c>
      <c r="I88" s="71">
        <f>I89</f>
        <v>0</v>
      </c>
    </row>
    <row r="89" spans="1:9" s="66" customFormat="1" ht="17.25" customHeight="1">
      <c r="A89" s="88" t="s">
        <v>110</v>
      </c>
      <c r="B89" s="89" t="s">
        <v>47</v>
      </c>
      <c r="C89" s="81" t="s">
        <v>56</v>
      </c>
      <c r="D89" s="81" t="s">
        <v>74</v>
      </c>
      <c r="E89" s="81" t="s">
        <v>79</v>
      </c>
      <c r="F89" s="81" t="s">
        <v>64</v>
      </c>
      <c r="G89" s="71">
        <v>892.5</v>
      </c>
      <c r="H89" s="71">
        <v>0</v>
      </c>
      <c r="I89" s="71">
        <v>0</v>
      </c>
    </row>
    <row r="90" spans="1:9" s="66" customFormat="1" ht="18" customHeight="1">
      <c r="A90" s="88" t="s">
        <v>172</v>
      </c>
      <c r="B90" s="89" t="s">
        <v>47</v>
      </c>
      <c r="C90" s="81" t="s">
        <v>56</v>
      </c>
      <c r="D90" s="81" t="s">
        <v>74</v>
      </c>
      <c r="E90" s="81" t="s">
        <v>171</v>
      </c>
      <c r="F90" s="81"/>
      <c r="G90" s="71">
        <f>G91</f>
        <v>30</v>
      </c>
      <c r="H90" s="71">
        <f>H91</f>
        <v>0</v>
      </c>
      <c r="I90" s="71">
        <f>I91</f>
        <v>0</v>
      </c>
    </row>
    <row r="91" spans="1:9" s="66" customFormat="1" ht="16.5" customHeight="1">
      <c r="A91" s="88" t="s">
        <v>110</v>
      </c>
      <c r="B91" s="89" t="s">
        <v>47</v>
      </c>
      <c r="C91" s="81" t="s">
        <v>56</v>
      </c>
      <c r="D91" s="81" t="s">
        <v>74</v>
      </c>
      <c r="E91" s="81" t="s">
        <v>171</v>
      </c>
      <c r="F91" s="81" t="s">
        <v>64</v>
      </c>
      <c r="G91" s="71">
        <v>30</v>
      </c>
      <c r="H91" s="71">
        <v>0</v>
      </c>
      <c r="I91" s="71">
        <v>0</v>
      </c>
    </row>
    <row r="92" spans="1:9" s="66" customFormat="1" ht="22.5">
      <c r="A92" s="146" t="s">
        <v>422</v>
      </c>
      <c r="B92" s="89" t="s">
        <v>47</v>
      </c>
      <c r="C92" s="81" t="s">
        <v>56</v>
      </c>
      <c r="D92" s="81" t="s">
        <v>74</v>
      </c>
      <c r="E92" s="81" t="s">
        <v>426</v>
      </c>
      <c r="F92" s="81"/>
      <c r="G92" s="71">
        <f>G93+G94</f>
        <v>36.58019</v>
      </c>
      <c r="H92" s="71">
        <f>H93+H94</f>
        <v>0</v>
      </c>
      <c r="I92" s="71">
        <f>I93+I94</f>
        <v>0</v>
      </c>
    </row>
    <row r="93" spans="1:9" s="66" customFormat="1" ht="16.5" customHeight="1">
      <c r="A93" s="88" t="s">
        <v>110</v>
      </c>
      <c r="B93" s="89"/>
      <c r="C93" s="81" t="s">
        <v>56</v>
      </c>
      <c r="D93" s="81" t="s">
        <v>74</v>
      </c>
      <c r="E93" s="81" t="s">
        <v>427</v>
      </c>
      <c r="F93" s="81" t="s">
        <v>64</v>
      </c>
      <c r="G93" s="58">
        <v>26.78068</v>
      </c>
      <c r="H93" s="71">
        <v>0</v>
      </c>
      <c r="I93" s="71">
        <v>0</v>
      </c>
    </row>
    <row r="94" spans="1:9" s="66" customFormat="1" ht="16.5" customHeight="1">
      <c r="A94" s="114" t="s">
        <v>296</v>
      </c>
      <c r="B94" s="89"/>
      <c r="C94" s="81" t="s">
        <v>56</v>
      </c>
      <c r="D94" s="81" t="s">
        <v>74</v>
      </c>
      <c r="E94" s="81" t="s">
        <v>426</v>
      </c>
      <c r="F94" s="81" t="s">
        <v>298</v>
      </c>
      <c r="G94" s="58">
        <v>9.79951</v>
      </c>
      <c r="H94" s="71">
        <v>0</v>
      </c>
      <c r="I94" s="71">
        <v>0</v>
      </c>
    </row>
    <row r="95" spans="1:9" s="66" customFormat="1" ht="22.5" customHeight="1">
      <c r="A95" s="114" t="s">
        <v>357</v>
      </c>
      <c r="B95" s="89" t="s">
        <v>47</v>
      </c>
      <c r="C95" s="81" t="s">
        <v>56</v>
      </c>
      <c r="D95" s="81" t="s">
        <v>74</v>
      </c>
      <c r="E95" s="81" t="s">
        <v>358</v>
      </c>
      <c r="F95" s="81"/>
      <c r="G95" s="71">
        <f>G97+G96</f>
        <v>1620.188</v>
      </c>
      <c r="H95" s="71">
        <f>H97</f>
        <v>0</v>
      </c>
      <c r="I95" s="71">
        <f>I97</f>
        <v>0</v>
      </c>
    </row>
    <row r="96" spans="1:9" s="66" customFormat="1" ht="16.5" customHeight="1">
      <c r="A96" s="88" t="s">
        <v>110</v>
      </c>
      <c r="B96" s="89"/>
      <c r="C96" s="81" t="s">
        <v>56</v>
      </c>
      <c r="D96" s="81" t="s">
        <v>74</v>
      </c>
      <c r="E96" s="81" t="s">
        <v>358</v>
      </c>
      <c r="F96" s="81" t="s">
        <v>64</v>
      </c>
      <c r="G96" s="58">
        <v>17.17</v>
      </c>
      <c r="H96" s="71">
        <v>0</v>
      </c>
      <c r="I96" s="71">
        <v>0</v>
      </c>
    </row>
    <row r="97" spans="1:9" s="66" customFormat="1" ht="16.5" customHeight="1">
      <c r="A97" s="114" t="s">
        <v>296</v>
      </c>
      <c r="B97" s="89" t="s">
        <v>47</v>
      </c>
      <c r="C97" s="81" t="s">
        <v>56</v>
      </c>
      <c r="D97" s="81" t="s">
        <v>74</v>
      </c>
      <c r="E97" s="81" t="s">
        <v>358</v>
      </c>
      <c r="F97" s="81" t="s">
        <v>298</v>
      </c>
      <c r="G97" s="58">
        <f>1554.308+25.7+10+13.01</f>
        <v>1603.018</v>
      </c>
      <c r="H97" s="71">
        <v>0</v>
      </c>
      <c r="I97" s="71">
        <v>0</v>
      </c>
    </row>
    <row r="98" spans="1:9" s="66" customFormat="1" ht="15.75" customHeight="1">
      <c r="A98" s="100" t="s">
        <v>3</v>
      </c>
      <c r="B98" s="93" t="s">
        <v>47</v>
      </c>
      <c r="C98" s="94" t="s">
        <v>69</v>
      </c>
      <c r="D98" s="94" t="s">
        <v>57</v>
      </c>
      <c r="E98" s="94"/>
      <c r="F98" s="94"/>
      <c r="G98" s="69">
        <f>G99</f>
        <v>594.7</v>
      </c>
      <c r="H98" s="69">
        <f>H99</f>
        <v>594.7</v>
      </c>
      <c r="I98" s="69">
        <f>I99</f>
        <v>594.7</v>
      </c>
    </row>
    <row r="99" spans="1:9" s="66" customFormat="1" ht="15" customHeight="1">
      <c r="A99" s="100" t="s">
        <v>16</v>
      </c>
      <c r="B99" s="93" t="s">
        <v>47</v>
      </c>
      <c r="C99" s="94" t="s">
        <v>69</v>
      </c>
      <c r="D99" s="94" t="s">
        <v>73</v>
      </c>
      <c r="E99" s="81"/>
      <c r="F99" s="81"/>
      <c r="G99" s="71">
        <f>G103</f>
        <v>594.7</v>
      </c>
      <c r="H99" s="71">
        <f>H103</f>
        <v>594.7</v>
      </c>
      <c r="I99" s="71">
        <f>I103</f>
        <v>594.7</v>
      </c>
    </row>
    <row r="100" spans="1:9" s="66" customFormat="1" ht="18" customHeight="1">
      <c r="A100" s="88" t="s">
        <v>27</v>
      </c>
      <c r="B100" s="89" t="s">
        <v>47</v>
      </c>
      <c r="C100" s="81" t="s">
        <v>69</v>
      </c>
      <c r="D100" s="81" t="s">
        <v>73</v>
      </c>
      <c r="E100" s="81" t="s">
        <v>62</v>
      </c>
      <c r="F100" s="81"/>
      <c r="G100" s="71">
        <f aca="true" t="shared" si="9" ref="G100:I102">G101</f>
        <v>594.7</v>
      </c>
      <c r="H100" s="71">
        <f t="shared" si="9"/>
        <v>594.7</v>
      </c>
      <c r="I100" s="71">
        <f t="shared" si="9"/>
        <v>594.7</v>
      </c>
    </row>
    <row r="101" spans="1:9" s="66" customFormat="1" ht="15" customHeight="1">
      <c r="A101" s="88" t="s">
        <v>28</v>
      </c>
      <c r="B101" s="89" t="s">
        <v>47</v>
      </c>
      <c r="C101" s="81" t="s">
        <v>69</v>
      </c>
      <c r="D101" s="81" t="s">
        <v>73</v>
      </c>
      <c r="E101" s="81" t="s">
        <v>99</v>
      </c>
      <c r="F101" s="81"/>
      <c r="G101" s="71">
        <f t="shared" si="9"/>
        <v>594.7</v>
      </c>
      <c r="H101" s="71">
        <f t="shared" si="9"/>
        <v>594.7</v>
      </c>
      <c r="I101" s="71">
        <f t="shared" si="9"/>
        <v>594.7</v>
      </c>
    </row>
    <row r="102" spans="1:9" s="66" customFormat="1" ht="15" customHeight="1">
      <c r="A102" s="88" t="s">
        <v>28</v>
      </c>
      <c r="B102" s="89" t="s">
        <v>47</v>
      </c>
      <c r="C102" s="81" t="s">
        <v>69</v>
      </c>
      <c r="D102" s="81" t="s">
        <v>73</v>
      </c>
      <c r="E102" s="81" t="s">
        <v>65</v>
      </c>
      <c r="F102" s="81"/>
      <c r="G102" s="71">
        <f t="shared" si="9"/>
        <v>594.7</v>
      </c>
      <c r="H102" s="71">
        <f t="shared" si="9"/>
        <v>594.7</v>
      </c>
      <c r="I102" s="71">
        <f t="shared" si="9"/>
        <v>594.7</v>
      </c>
    </row>
    <row r="103" spans="1:9" s="66" customFormat="1" ht="25.5" customHeight="1">
      <c r="A103" s="88" t="s">
        <v>85</v>
      </c>
      <c r="B103" s="89" t="s">
        <v>47</v>
      </c>
      <c r="C103" s="81" t="s">
        <v>69</v>
      </c>
      <c r="D103" s="81" t="s">
        <v>73</v>
      </c>
      <c r="E103" s="81" t="s">
        <v>202</v>
      </c>
      <c r="F103" s="81"/>
      <c r="G103" s="71">
        <f>G104+G105+G106</f>
        <v>594.7</v>
      </c>
      <c r="H103" s="71">
        <f>H104+H105</f>
        <v>594.7</v>
      </c>
      <c r="I103" s="71">
        <f>I104+I105</f>
        <v>594.7</v>
      </c>
    </row>
    <row r="104" spans="1:9" s="66" customFormat="1" ht="17.25" customHeight="1">
      <c r="A104" s="88" t="s">
        <v>126</v>
      </c>
      <c r="B104" s="89" t="s">
        <v>47</v>
      </c>
      <c r="C104" s="81" t="s">
        <v>69</v>
      </c>
      <c r="D104" s="81" t="s">
        <v>73</v>
      </c>
      <c r="E104" s="81" t="s">
        <v>202</v>
      </c>
      <c r="F104" s="81" t="s">
        <v>59</v>
      </c>
      <c r="G104" s="71">
        <v>584.60896</v>
      </c>
      <c r="H104" s="71">
        <v>584.7</v>
      </c>
      <c r="I104" s="71">
        <v>584.7</v>
      </c>
    </row>
    <row r="105" spans="1:9" s="66" customFormat="1" ht="18.75" customHeight="1">
      <c r="A105" s="88" t="s">
        <v>110</v>
      </c>
      <c r="B105" s="89" t="s">
        <v>47</v>
      </c>
      <c r="C105" s="81" t="s">
        <v>69</v>
      </c>
      <c r="D105" s="81" t="s">
        <v>73</v>
      </c>
      <c r="E105" s="81" t="s">
        <v>202</v>
      </c>
      <c r="F105" s="81" t="s">
        <v>64</v>
      </c>
      <c r="G105" s="71">
        <v>10</v>
      </c>
      <c r="H105" s="71">
        <v>10</v>
      </c>
      <c r="I105" s="71">
        <v>10</v>
      </c>
    </row>
    <row r="106" spans="1:9" s="66" customFormat="1" ht="18.75" customHeight="1">
      <c r="A106" s="114" t="s">
        <v>296</v>
      </c>
      <c r="B106" s="89" t="s">
        <v>47</v>
      </c>
      <c r="C106" s="81" t="s">
        <v>69</v>
      </c>
      <c r="D106" s="81" t="s">
        <v>73</v>
      </c>
      <c r="E106" s="81" t="s">
        <v>202</v>
      </c>
      <c r="F106" s="81" t="s">
        <v>298</v>
      </c>
      <c r="G106" s="71">
        <v>0.09104</v>
      </c>
      <c r="H106" s="71">
        <v>0</v>
      </c>
      <c r="I106" s="71">
        <v>0</v>
      </c>
    </row>
    <row r="107" spans="1:9" s="66" customFormat="1" ht="21" customHeight="1">
      <c r="A107" s="100" t="s">
        <v>10</v>
      </c>
      <c r="B107" s="93" t="s">
        <v>47</v>
      </c>
      <c r="C107" s="94" t="s">
        <v>73</v>
      </c>
      <c r="D107" s="94" t="s">
        <v>57</v>
      </c>
      <c r="E107" s="94"/>
      <c r="F107" s="94"/>
      <c r="G107" s="69">
        <f>G108+G115</f>
        <v>2500.375</v>
      </c>
      <c r="H107" s="69">
        <f>H108+H115</f>
        <v>2014.105</v>
      </c>
      <c r="I107" s="69">
        <f>I108+I115</f>
        <v>2094.5280000000002</v>
      </c>
    </row>
    <row r="108" spans="1:9" s="66" customFormat="1" ht="28.5" customHeight="1">
      <c r="A108" s="92" t="s">
        <v>373</v>
      </c>
      <c r="B108" s="93" t="s">
        <v>47</v>
      </c>
      <c r="C108" s="94" t="s">
        <v>73</v>
      </c>
      <c r="D108" s="94" t="s">
        <v>80</v>
      </c>
      <c r="E108" s="94"/>
      <c r="F108" s="94"/>
      <c r="G108" s="69">
        <f aca="true" t="shared" si="10" ref="G108:I111">G109</f>
        <v>563.6</v>
      </c>
      <c r="H108" s="69">
        <f t="shared" si="10"/>
        <v>0</v>
      </c>
      <c r="I108" s="69">
        <f t="shared" si="10"/>
        <v>0</v>
      </c>
    </row>
    <row r="109" spans="1:9" s="66" customFormat="1" ht="36" customHeight="1">
      <c r="A109" s="92" t="s">
        <v>316</v>
      </c>
      <c r="B109" s="93" t="s">
        <v>47</v>
      </c>
      <c r="C109" s="94" t="s">
        <v>73</v>
      </c>
      <c r="D109" s="94" t="s">
        <v>80</v>
      </c>
      <c r="E109" s="94" t="s">
        <v>158</v>
      </c>
      <c r="F109" s="94"/>
      <c r="G109" s="69">
        <f t="shared" si="10"/>
        <v>563.6</v>
      </c>
      <c r="H109" s="69">
        <f t="shared" si="10"/>
        <v>0</v>
      </c>
      <c r="I109" s="69">
        <f t="shared" si="10"/>
        <v>0</v>
      </c>
    </row>
    <row r="110" spans="1:9" s="66" customFormat="1" ht="26.25" customHeight="1">
      <c r="A110" s="88" t="s">
        <v>315</v>
      </c>
      <c r="B110" s="89" t="s">
        <v>47</v>
      </c>
      <c r="C110" s="81" t="s">
        <v>73</v>
      </c>
      <c r="D110" s="81" t="s">
        <v>80</v>
      </c>
      <c r="E110" s="81" t="s">
        <v>159</v>
      </c>
      <c r="F110" s="81"/>
      <c r="G110" s="71">
        <f t="shared" si="10"/>
        <v>563.6</v>
      </c>
      <c r="H110" s="71">
        <f t="shared" si="10"/>
        <v>0</v>
      </c>
      <c r="I110" s="71">
        <f t="shared" si="10"/>
        <v>0</v>
      </c>
    </row>
    <row r="111" spans="1:9" s="66" customFormat="1" ht="24" customHeight="1">
      <c r="A111" s="88" t="s">
        <v>197</v>
      </c>
      <c r="B111" s="89" t="s">
        <v>47</v>
      </c>
      <c r="C111" s="81" t="s">
        <v>73</v>
      </c>
      <c r="D111" s="81" t="s">
        <v>80</v>
      </c>
      <c r="E111" s="81" t="s">
        <v>160</v>
      </c>
      <c r="F111" s="81"/>
      <c r="G111" s="71">
        <f t="shared" si="10"/>
        <v>563.6</v>
      </c>
      <c r="H111" s="71">
        <f t="shared" si="10"/>
        <v>0</v>
      </c>
      <c r="I111" s="71">
        <f t="shared" si="10"/>
        <v>0</v>
      </c>
    </row>
    <row r="112" spans="1:9" s="66" customFormat="1" ht="18.75" customHeight="1">
      <c r="A112" s="88" t="s">
        <v>198</v>
      </c>
      <c r="B112" s="89" t="s">
        <v>47</v>
      </c>
      <c r="C112" s="81" t="s">
        <v>73</v>
      </c>
      <c r="D112" s="81" t="s">
        <v>80</v>
      </c>
      <c r="E112" s="81" t="s">
        <v>161</v>
      </c>
      <c r="F112" s="81"/>
      <c r="G112" s="71">
        <f>G113+G114</f>
        <v>563.6</v>
      </c>
      <c r="H112" s="71">
        <f>H113</f>
        <v>0</v>
      </c>
      <c r="I112" s="71">
        <f>I113</f>
        <v>0</v>
      </c>
    </row>
    <row r="113" spans="1:9" s="66" customFormat="1" ht="16.5" customHeight="1">
      <c r="A113" s="88" t="s">
        <v>110</v>
      </c>
      <c r="B113" s="89" t="s">
        <v>47</v>
      </c>
      <c r="C113" s="81" t="s">
        <v>73</v>
      </c>
      <c r="D113" s="81" t="s">
        <v>80</v>
      </c>
      <c r="E113" s="81" t="s">
        <v>161</v>
      </c>
      <c r="F113" s="81" t="s">
        <v>64</v>
      </c>
      <c r="G113" s="71">
        <v>513.6</v>
      </c>
      <c r="H113" s="71">
        <v>0</v>
      </c>
      <c r="I113" s="71">
        <v>0</v>
      </c>
    </row>
    <row r="114" spans="1:9" s="66" customFormat="1" ht="16.5" customHeight="1">
      <c r="A114" s="114" t="s">
        <v>296</v>
      </c>
      <c r="B114" s="89" t="s">
        <v>47</v>
      </c>
      <c r="C114" s="81" t="s">
        <v>73</v>
      </c>
      <c r="D114" s="81" t="s">
        <v>80</v>
      </c>
      <c r="E114" s="81" t="s">
        <v>161</v>
      </c>
      <c r="F114" s="81" t="s">
        <v>298</v>
      </c>
      <c r="G114" s="71">
        <v>50</v>
      </c>
      <c r="H114" s="71">
        <v>0</v>
      </c>
      <c r="I114" s="71">
        <v>0</v>
      </c>
    </row>
    <row r="115" spans="1:9" s="66" customFormat="1" ht="28.5" customHeight="1">
      <c r="A115" s="100" t="s">
        <v>25</v>
      </c>
      <c r="B115" s="93" t="s">
        <v>47</v>
      </c>
      <c r="C115" s="94" t="s">
        <v>73</v>
      </c>
      <c r="D115" s="94" t="s">
        <v>103</v>
      </c>
      <c r="E115" s="94"/>
      <c r="F115" s="94"/>
      <c r="G115" s="69">
        <f aca="true" t="shared" si="11" ref="G115:I118">G116</f>
        <v>1936.775</v>
      </c>
      <c r="H115" s="69">
        <f t="shared" si="11"/>
        <v>2014.105</v>
      </c>
      <c r="I115" s="69">
        <f t="shared" si="11"/>
        <v>2094.5280000000002</v>
      </c>
    </row>
    <row r="116" spans="1:9" s="66" customFormat="1" ht="18" customHeight="1">
      <c r="A116" s="88" t="s">
        <v>112</v>
      </c>
      <c r="B116" s="89" t="s">
        <v>47</v>
      </c>
      <c r="C116" s="81" t="s">
        <v>73</v>
      </c>
      <c r="D116" s="81" t="s">
        <v>103</v>
      </c>
      <c r="E116" s="81" t="s">
        <v>107</v>
      </c>
      <c r="F116" s="94"/>
      <c r="G116" s="71">
        <f t="shared" si="11"/>
        <v>1936.775</v>
      </c>
      <c r="H116" s="71">
        <f t="shared" si="11"/>
        <v>2014.105</v>
      </c>
      <c r="I116" s="71">
        <f t="shared" si="11"/>
        <v>2094.5280000000002</v>
      </c>
    </row>
    <row r="117" spans="1:9" s="66" customFormat="1" ht="17.25" customHeight="1">
      <c r="A117" s="88" t="s">
        <v>26</v>
      </c>
      <c r="B117" s="89" t="s">
        <v>47</v>
      </c>
      <c r="C117" s="81" t="s">
        <v>73</v>
      </c>
      <c r="D117" s="81" t="s">
        <v>103</v>
      </c>
      <c r="E117" s="81" t="s">
        <v>61</v>
      </c>
      <c r="F117" s="94"/>
      <c r="G117" s="71">
        <f t="shared" si="11"/>
        <v>1936.775</v>
      </c>
      <c r="H117" s="71">
        <f t="shared" si="11"/>
        <v>2014.105</v>
      </c>
      <c r="I117" s="71">
        <f t="shared" si="11"/>
        <v>2094.5280000000002</v>
      </c>
    </row>
    <row r="118" spans="1:9" s="66" customFormat="1" ht="15.75" customHeight="1">
      <c r="A118" s="88" t="s">
        <v>28</v>
      </c>
      <c r="B118" s="89" t="s">
        <v>47</v>
      </c>
      <c r="C118" s="81" t="s">
        <v>73</v>
      </c>
      <c r="D118" s="81" t="s">
        <v>103</v>
      </c>
      <c r="E118" s="81" t="s">
        <v>72</v>
      </c>
      <c r="F118" s="94"/>
      <c r="G118" s="71">
        <f t="shared" si="11"/>
        <v>1936.775</v>
      </c>
      <c r="H118" s="71">
        <f t="shared" si="11"/>
        <v>2014.105</v>
      </c>
      <c r="I118" s="71">
        <f t="shared" si="11"/>
        <v>2094.5280000000002</v>
      </c>
    </row>
    <row r="119" spans="1:9" s="66" customFormat="1" ht="16.5" customHeight="1">
      <c r="A119" s="88" t="s">
        <v>114</v>
      </c>
      <c r="B119" s="89" t="s">
        <v>47</v>
      </c>
      <c r="C119" s="81" t="s">
        <v>73</v>
      </c>
      <c r="D119" s="81" t="s">
        <v>103</v>
      </c>
      <c r="E119" s="81" t="s">
        <v>113</v>
      </c>
      <c r="F119" s="109"/>
      <c r="G119" s="71">
        <f>G120+G124</f>
        <v>1936.775</v>
      </c>
      <c r="H119" s="71">
        <f>H120+H124</f>
        <v>2014.105</v>
      </c>
      <c r="I119" s="71">
        <f>I120+I124</f>
        <v>2094.5280000000002</v>
      </c>
    </row>
    <row r="120" spans="1:9" s="66" customFormat="1" ht="24" customHeight="1">
      <c r="A120" s="88" t="s">
        <v>38</v>
      </c>
      <c r="B120" s="89" t="s">
        <v>47</v>
      </c>
      <c r="C120" s="81" t="s">
        <v>73</v>
      </c>
      <c r="D120" s="81" t="s">
        <v>103</v>
      </c>
      <c r="E120" s="81" t="s">
        <v>115</v>
      </c>
      <c r="F120" s="109"/>
      <c r="G120" s="71">
        <f>G121+G122+G123</f>
        <v>1933.255</v>
      </c>
      <c r="H120" s="71">
        <f>H121+H122</f>
        <v>2010.585</v>
      </c>
      <c r="I120" s="71">
        <f>I121+I122</f>
        <v>2091.0080000000003</v>
      </c>
    </row>
    <row r="121" spans="1:9" s="66" customFormat="1" ht="19.5" customHeight="1">
      <c r="A121" s="88" t="s">
        <v>63</v>
      </c>
      <c r="B121" s="89" t="s">
        <v>47</v>
      </c>
      <c r="C121" s="81" t="s">
        <v>73</v>
      </c>
      <c r="D121" s="81" t="s">
        <v>103</v>
      </c>
      <c r="E121" s="81" t="s">
        <v>115</v>
      </c>
      <c r="F121" s="81" t="s">
        <v>59</v>
      </c>
      <c r="G121" s="71">
        <v>1836.53533</v>
      </c>
      <c r="H121" s="71">
        <v>1910.055</v>
      </c>
      <c r="I121" s="71">
        <v>1986.458</v>
      </c>
    </row>
    <row r="122" spans="1:9" s="66" customFormat="1" ht="16.5" customHeight="1">
      <c r="A122" s="88" t="s">
        <v>110</v>
      </c>
      <c r="B122" s="89" t="s">
        <v>47</v>
      </c>
      <c r="C122" s="81" t="s">
        <v>73</v>
      </c>
      <c r="D122" s="81" t="s">
        <v>103</v>
      </c>
      <c r="E122" s="81" t="s">
        <v>115</v>
      </c>
      <c r="F122" s="81" t="s">
        <v>64</v>
      </c>
      <c r="G122" s="71">
        <v>96.66</v>
      </c>
      <c r="H122" s="71">
        <v>100.53</v>
      </c>
      <c r="I122" s="71">
        <v>104.55</v>
      </c>
    </row>
    <row r="123" spans="1:9" s="66" customFormat="1" ht="16.5" customHeight="1">
      <c r="A123" s="114" t="s">
        <v>296</v>
      </c>
      <c r="B123" s="89" t="s">
        <v>47</v>
      </c>
      <c r="C123" s="81" t="s">
        <v>73</v>
      </c>
      <c r="D123" s="81" t="s">
        <v>103</v>
      </c>
      <c r="E123" s="81" t="s">
        <v>115</v>
      </c>
      <c r="F123" s="81" t="s">
        <v>298</v>
      </c>
      <c r="G123" s="71">
        <v>0.05967</v>
      </c>
      <c r="H123" s="71">
        <v>0</v>
      </c>
      <c r="I123" s="71">
        <v>0</v>
      </c>
    </row>
    <row r="124" spans="1:9" s="66" customFormat="1" ht="23.25" customHeight="1">
      <c r="A124" s="88" t="s">
        <v>173</v>
      </c>
      <c r="B124" s="89" t="s">
        <v>47</v>
      </c>
      <c r="C124" s="81" t="s">
        <v>73</v>
      </c>
      <c r="D124" s="81" t="s">
        <v>103</v>
      </c>
      <c r="E124" s="81" t="s">
        <v>174</v>
      </c>
      <c r="F124" s="81"/>
      <c r="G124" s="71">
        <f>G125</f>
        <v>3.52</v>
      </c>
      <c r="H124" s="71">
        <f>H125</f>
        <v>3.52</v>
      </c>
      <c r="I124" s="71">
        <f>I125</f>
        <v>3.52</v>
      </c>
    </row>
    <row r="125" spans="1:9" s="66" customFormat="1" ht="17.25" customHeight="1">
      <c r="A125" s="88" t="s">
        <v>110</v>
      </c>
      <c r="B125" s="89" t="s">
        <v>47</v>
      </c>
      <c r="C125" s="81" t="s">
        <v>73</v>
      </c>
      <c r="D125" s="81" t="s">
        <v>103</v>
      </c>
      <c r="E125" s="81" t="s">
        <v>174</v>
      </c>
      <c r="F125" s="81" t="s">
        <v>64</v>
      </c>
      <c r="G125" s="71">
        <v>3.52</v>
      </c>
      <c r="H125" s="71">
        <v>3.52</v>
      </c>
      <c r="I125" s="71">
        <v>3.52</v>
      </c>
    </row>
    <row r="126" spans="1:9" s="66" customFormat="1" ht="18" customHeight="1">
      <c r="A126" s="100" t="s">
        <v>4</v>
      </c>
      <c r="B126" s="93" t="s">
        <v>47</v>
      </c>
      <c r="C126" s="94" t="s">
        <v>58</v>
      </c>
      <c r="D126" s="94" t="s">
        <v>57</v>
      </c>
      <c r="E126" s="94"/>
      <c r="F126" s="94"/>
      <c r="G126" s="69">
        <f>G127+G146</f>
        <v>51515.947340000006</v>
      </c>
      <c r="H126" s="69">
        <f>H127+H146</f>
        <v>1619.38</v>
      </c>
      <c r="I126" s="69">
        <f>I127+I146</f>
        <v>1619.3836</v>
      </c>
    </row>
    <row r="127" spans="1:9" s="66" customFormat="1" ht="16.5" customHeight="1">
      <c r="A127" s="100" t="s">
        <v>111</v>
      </c>
      <c r="B127" s="93" t="s">
        <v>47</v>
      </c>
      <c r="C127" s="94" t="s">
        <v>58</v>
      </c>
      <c r="D127" s="94" t="s">
        <v>106</v>
      </c>
      <c r="E127" s="94"/>
      <c r="F127" s="94"/>
      <c r="G127" s="69">
        <f>G128+G133</f>
        <v>47946.899840000005</v>
      </c>
      <c r="H127" s="69">
        <f>H128+H133</f>
        <v>1619.38</v>
      </c>
      <c r="I127" s="69">
        <f>I128+I133</f>
        <v>1619.3836</v>
      </c>
    </row>
    <row r="128" spans="1:9" s="66" customFormat="1" ht="27" customHeight="1">
      <c r="A128" s="92" t="s">
        <v>178</v>
      </c>
      <c r="B128" s="93" t="s">
        <v>47</v>
      </c>
      <c r="C128" s="94" t="s">
        <v>58</v>
      </c>
      <c r="D128" s="94" t="s">
        <v>106</v>
      </c>
      <c r="E128" s="94" t="s">
        <v>196</v>
      </c>
      <c r="F128" s="94"/>
      <c r="G128" s="69">
        <f aca="true" t="shared" si="12" ref="G128:I129">G129</f>
        <v>2195.462</v>
      </c>
      <c r="H128" s="69">
        <f t="shared" si="12"/>
        <v>0</v>
      </c>
      <c r="I128" s="69">
        <f t="shared" si="12"/>
        <v>0</v>
      </c>
    </row>
    <row r="129" spans="1:9" s="66" customFormat="1" ht="23.25" customHeight="1">
      <c r="A129" s="88" t="s">
        <v>162</v>
      </c>
      <c r="B129" s="89" t="s">
        <v>47</v>
      </c>
      <c r="C129" s="81" t="s">
        <v>58</v>
      </c>
      <c r="D129" s="81" t="s">
        <v>106</v>
      </c>
      <c r="E129" s="81" t="s">
        <v>203</v>
      </c>
      <c r="F129" s="81"/>
      <c r="G129" s="71">
        <f t="shared" si="12"/>
        <v>2195.462</v>
      </c>
      <c r="H129" s="71">
        <f t="shared" si="12"/>
        <v>0</v>
      </c>
      <c r="I129" s="71">
        <f t="shared" si="12"/>
        <v>0</v>
      </c>
    </row>
    <row r="130" spans="1:9" s="66" customFormat="1" ht="17.25" customHeight="1">
      <c r="A130" s="88" t="s">
        <v>163</v>
      </c>
      <c r="B130" s="89" t="s">
        <v>47</v>
      </c>
      <c r="C130" s="81" t="s">
        <v>58</v>
      </c>
      <c r="D130" s="81" t="s">
        <v>106</v>
      </c>
      <c r="E130" s="81" t="s">
        <v>204</v>
      </c>
      <c r="F130" s="81"/>
      <c r="G130" s="71">
        <f>G131</f>
        <v>2195.462</v>
      </c>
      <c r="H130" s="71">
        <f>H131+H132</f>
        <v>0</v>
      </c>
      <c r="I130" s="71">
        <f>I131+I132</f>
        <v>0</v>
      </c>
    </row>
    <row r="131" spans="1:9" s="66" customFormat="1" ht="15.75" customHeight="1">
      <c r="A131" s="88" t="s">
        <v>164</v>
      </c>
      <c r="B131" s="89" t="s">
        <v>47</v>
      </c>
      <c r="C131" s="81" t="s">
        <v>58</v>
      </c>
      <c r="D131" s="81" t="s">
        <v>106</v>
      </c>
      <c r="E131" s="81" t="s">
        <v>205</v>
      </c>
      <c r="F131" s="81"/>
      <c r="G131" s="71">
        <f>G132</f>
        <v>2195.462</v>
      </c>
      <c r="H131" s="71">
        <f>H132</f>
        <v>0</v>
      </c>
      <c r="I131" s="71">
        <f>I132</f>
        <v>0</v>
      </c>
    </row>
    <row r="132" spans="1:9" s="66" customFormat="1" ht="16.5" customHeight="1">
      <c r="A132" s="88" t="s">
        <v>88</v>
      </c>
      <c r="B132" s="89" t="s">
        <v>47</v>
      </c>
      <c r="C132" s="81" t="s">
        <v>58</v>
      </c>
      <c r="D132" s="81" t="s">
        <v>106</v>
      </c>
      <c r="E132" s="81" t="s">
        <v>205</v>
      </c>
      <c r="F132" s="81" t="s">
        <v>84</v>
      </c>
      <c r="G132" s="71">
        <v>2195.462</v>
      </c>
      <c r="H132" s="71">
        <v>0</v>
      </c>
      <c r="I132" s="71">
        <v>0</v>
      </c>
    </row>
    <row r="133" spans="1:9" ht="36" customHeight="1">
      <c r="A133" s="92" t="s">
        <v>287</v>
      </c>
      <c r="B133" s="93" t="s">
        <v>47</v>
      </c>
      <c r="C133" s="94" t="s">
        <v>58</v>
      </c>
      <c r="D133" s="94" t="s">
        <v>106</v>
      </c>
      <c r="E133" s="94" t="s">
        <v>100</v>
      </c>
      <c r="F133" s="94"/>
      <c r="G133" s="69">
        <f aca="true" t="shared" si="13" ref="G133:I134">G134</f>
        <v>45751.437840000006</v>
      </c>
      <c r="H133" s="69">
        <f t="shared" si="13"/>
        <v>1619.38</v>
      </c>
      <c r="I133" s="69">
        <f t="shared" si="13"/>
        <v>1619.3836</v>
      </c>
    </row>
    <row r="134" spans="1:9" ht="25.5" customHeight="1">
      <c r="A134" s="88" t="s">
        <v>86</v>
      </c>
      <c r="B134" s="89" t="s">
        <v>47</v>
      </c>
      <c r="C134" s="81" t="s">
        <v>58</v>
      </c>
      <c r="D134" s="81" t="s">
        <v>106</v>
      </c>
      <c r="E134" s="81" t="s">
        <v>101</v>
      </c>
      <c r="F134" s="81"/>
      <c r="G134" s="71">
        <f t="shared" si="13"/>
        <v>45751.437840000006</v>
      </c>
      <c r="H134" s="71">
        <f t="shared" si="13"/>
        <v>1619.38</v>
      </c>
      <c r="I134" s="71">
        <f t="shared" si="13"/>
        <v>1619.3836</v>
      </c>
    </row>
    <row r="135" spans="1:9" ht="27.75" customHeight="1">
      <c r="A135" s="88" t="s">
        <v>87</v>
      </c>
      <c r="B135" s="89" t="s">
        <v>47</v>
      </c>
      <c r="C135" s="81" t="s">
        <v>58</v>
      </c>
      <c r="D135" s="81" t="s">
        <v>106</v>
      </c>
      <c r="E135" s="81" t="s">
        <v>102</v>
      </c>
      <c r="F135" s="81"/>
      <c r="G135" s="71">
        <f>G136+G138+G141+G143+G145</f>
        <v>45751.437840000006</v>
      </c>
      <c r="H135" s="71">
        <f>H136+H138+H141+H143+H145</f>
        <v>1619.38</v>
      </c>
      <c r="I135" s="71">
        <f>I136+I138+I141+I143+I145</f>
        <v>1619.3836</v>
      </c>
    </row>
    <row r="136" spans="1:9" s="66" customFormat="1" ht="22.5">
      <c r="A136" s="88" t="s">
        <v>199</v>
      </c>
      <c r="B136" s="89" t="s">
        <v>47</v>
      </c>
      <c r="C136" s="81" t="s">
        <v>58</v>
      </c>
      <c r="D136" s="81" t="s">
        <v>106</v>
      </c>
      <c r="E136" s="81" t="s">
        <v>125</v>
      </c>
      <c r="F136" s="81"/>
      <c r="G136" s="71">
        <f>G137</f>
        <v>1977.601</v>
      </c>
      <c r="H136" s="71">
        <f>H137</f>
        <v>1419.38</v>
      </c>
      <c r="I136" s="71">
        <f>I137</f>
        <v>1419.3836</v>
      </c>
    </row>
    <row r="137" spans="1:9" s="66" customFormat="1" ht="18.75" customHeight="1">
      <c r="A137" s="88" t="s">
        <v>110</v>
      </c>
      <c r="B137" s="89" t="s">
        <v>47</v>
      </c>
      <c r="C137" s="81" t="s">
        <v>58</v>
      </c>
      <c r="D137" s="81" t="s">
        <v>106</v>
      </c>
      <c r="E137" s="81" t="s">
        <v>125</v>
      </c>
      <c r="F137" s="81" t="s">
        <v>64</v>
      </c>
      <c r="G137" s="71">
        <v>1977.601</v>
      </c>
      <c r="H137" s="71">
        <v>1419.38</v>
      </c>
      <c r="I137" s="71">
        <v>1419.3836</v>
      </c>
    </row>
    <row r="138" spans="1:9" ht="23.25" customHeight="1">
      <c r="A138" s="88" t="s">
        <v>200</v>
      </c>
      <c r="B138" s="89" t="s">
        <v>47</v>
      </c>
      <c r="C138" s="81" t="s">
        <v>58</v>
      </c>
      <c r="D138" s="81" t="s">
        <v>106</v>
      </c>
      <c r="E138" s="81" t="s">
        <v>142</v>
      </c>
      <c r="F138" s="81"/>
      <c r="G138" s="71">
        <f>G139</f>
        <v>43773.83684</v>
      </c>
      <c r="H138" s="71">
        <f>H139</f>
        <v>100</v>
      </c>
      <c r="I138" s="71">
        <f>I139</f>
        <v>100</v>
      </c>
    </row>
    <row r="139" spans="1:9" ht="18" customHeight="1">
      <c r="A139" s="88" t="s">
        <v>110</v>
      </c>
      <c r="B139" s="89" t="s">
        <v>47</v>
      </c>
      <c r="C139" s="81" t="s">
        <v>58</v>
      </c>
      <c r="D139" s="81" t="s">
        <v>106</v>
      </c>
      <c r="E139" s="81" t="s">
        <v>142</v>
      </c>
      <c r="F139" s="81" t="s">
        <v>64</v>
      </c>
      <c r="G139" s="71">
        <v>43773.83684</v>
      </c>
      <c r="H139" s="71">
        <v>100</v>
      </c>
      <c r="I139" s="71">
        <v>100</v>
      </c>
    </row>
    <row r="140" spans="1:9" ht="18" customHeight="1">
      <c r="A140" s="88" t="s">
        <v>288</v>
      </c>
      <c r="B140" s="89" t="s">
        <v>47</v>
      </c>
      <c r="C140" s="81" t="s">
        <v>58</v>
      </c>
      <c r="D140" s="81" t="s">
        <v>106</v>
      </c>
      <c r="E140" s="81" t="s">
        <v>317</v>
      </c>
      <c r="F140" s="81"/>
      <c r="G140" s="71">
        <f>G141</f>
        <v>0</v>
      </c>
      <c r="H140" s="71">
        <f>H141</f>
        <v>90</v>
      </c>
      <c r="I140" s="71">
        <f>I141</f>
        <v>90</v>
      </c>
    </row>
    <row r="141" spans="1:9" ht="18" customHeight="1">
      <c r="A141" s="88" t="s">
        <v>88</v>
      </c>
      <c r="B141" s="89" t="s">
        <v>47</v>
      </c>
      <c r="C141" s="81" t="s">
        <v>58</v>
      </c>
      <c r="D141" s="81" t="s">
        <v>106</v>
      </c>
      <c r="E141" s="81" t="s">
        <v>317</v>
      </c>
      <c r="F141" s="81" t="s">
        <v>84</v>
      </c>
      <c r="G141" s="71">
        <v>0</v>
      </c>
      <c r="H141" s="71">
        <v>90</v>
      </c>
      <c r="I141" s="71">
        <v>90</v>
      </c>
    </row>
    <row r="142" spans="1:9" ht="18" customHeight="1">
      <c r="A142" s="88" t="s">
        <v>269</v>
      </c>
      <c r="B142" s="89" t="s">
        <v>47</v>
      </c>
      <c r="C142" s="81" t="s">
        <v>58</v>
      </c>
      <c r="D142" s="81" t="s">
        <v>106</v>
      </c>
      <c r="E142" s="81" t="s">
        <v>318</v>
      </c>
      <c r="F142" s="81"/>
      <c r="G142" s="71">
        <f>G143</f>
        <v>0</v>
      </c>
      <c r="H142" s="71">
        <f>H143</f>
        <v>0</v>
      </c>
      <c r="I142" s="71">
        <f>I143</f>
        <v>0</v>
      </c>
    </row>
    <row r="143" spans="1:9" ht="18" customHeight="1">
      <c r="A143" s="88" t="s">
        <v>110</v>
      </c>
      <c r="B143" s="89" t="s">
        <v>47</v>
      </c>
      <c r="C143" s="81" t="s">
        <v>58</v>
      </c>
      <c r="D143" s="81" t="s">
        <v>106</v>
      </c>
      <c r="E143" s="81" t="s">
        <v>318</v>
      </c>
      <c r="F143" s="81" t="s">
        <v>64</v>
      </c>
      <c r="G143" s="71">
        <v>0</v>
      </c>
      <c r="H143" s="71">
        <v>0</v>
      </c>
      <c r="I143" s="71">
        <v>0</v>
      </c>
    </row>
    <row r="144" spans="1:9" ht="18" customHeight="1">
      <c r="A144" s="88" t="s">
        <v>270</v>
      </c>
      <c r="B144" s="89" t="s">
        <v>47</v>
      </c>
      <c r="C144" s="81" t="s">
        <v>58</v>
      </c>
      <c r="D144" s="81" t="s">
        <v>106</v>
      </c>
      <c r="E144" s="81" t="s">
        <v>319</v>
      </c>
      <c r="F144" s="81"/>
      <c r="G144" s="71">
        <v>0</v>
      </c>
      <c r="H144" s="71">
        <f>H145</f>
        <v>10</v>
      </c>
      <c r="I144" s="71">
        <f>I145</f>
        <v>10</v>
      </c>
    </row>
    <row r="145" spans="1:9" ht="18" customHeight="1">
      <c r="A145" s="88" t="s">
        <v>110</v>
      </c>
      <c r="B145" s="89" t="s">
        <v>47</v>
      </c>
      <c r="C145" s="81" t="s">
        <v>58</v>
      </c>
      <c r="D145" s="81" t="s">
        <v>106</v>
      </c>
      <c r="E145" s="81" t="s">
        <v>319</v>
      </c>
      <c r="F145" s="81" t="s">
        <v>64</v>
      </c>
      <c r="G145" s="58">
        <v>0</v>
      </c>
      <c r="H145" s="71">
        <v>10</v>
      </c>
      <c r="I145" s="71">
        <v>10</v>
      </c>
    </row>
    <row r="146" spans="1:9" s="66" customFormat="1" ht="18" customHeight="1">
      <c r="A146" s="100" t="s">
        <v>179</v>
      </c>
      <c r="B146" s="93" t="s">
        <v>47</v>
      </c>
      <c r="C146" s="94" t="s">
        <v>58</v>
      </c>
      <c r="D146" s="94" t="s">
        <v>78</v>
      </c>
      <c r="E146" s="94"/>
      <c r="F146" s="94"/>
      <c r="G146" s="69">
        <f>G147+G152</f>
        <v>3569.0474999999997</v>
      </c>
      <c r="H146" s="69">
        <f aca="true" t="shared" si="14" ref="H146:I150">H147</f>
        <v>0</v>
      </c>
      <c r="I146" s="69">
        <f t="shared" si="14"/>
        <v>0</v>
      </c>
    </row>
    <row r="147" spans="1:9" s="66" customFormat="1" ht="16.5" customHeight="1">
      <c r="A147" s="95" t="s">
        <v>27</v>
      </c>
      <c r="B147" s="93" t="s">
        <v>47</v>
      </c>
      <c r="C147" s="81" t="s">
        <v>58</v>
      </c>
      <c r="D147" s="81" t="s">
        <v>78</v>
      </c>
      <c r="E147" s="81" t="s">
        <v>62</v>
      </c>
      <c r="F147" s="94"/>
      <c r="G147" s="69">
        <f>G148</f>
        <v>2340</v>
      </c>
      <c r="H147" s="69">
        <f t="shared" si="14"/>
        <v>0</v>
      </c>
      <c r="I147" s="69">
        <f t="shared" si="14"/>
        <v>0</v>
      </c>
    </row>
    <row r="148" spans="1:9" s="66" customFormat="1" ht="18.75" customHeight="1">
      <c r="A148" s="95" t="s">
        <v>28</v>
      </c>
      <c r="B148" s="89" t="s">
        <v>47</v>
      </c>
      <c r="C148" s="81" t="s">
        <v>58</v>
      </c>
      <c r="D148" s="81" t="s">
        <v>78</v>
      </c>
      <c r="E148" s="81" t="s">
        <v>99</v>
      </c>
      <c r="F148" s="94"/>
      <c r="G148" s="69">
        <f>G149</f>
        <v>2340</v>
      </c>
      <c r="H148" s="69">
        <f t="shared" si="14"/>
        <v>0</v>
      </c>
      <c r="I148" s="69">
        <f t="shared" si="14"/>
        <v>0</v>
      </c>
    </row>
    <row r="149" spans="1:9" s="66" customFormat="1" ht="18" customHeight="1">
      <c r="A149" s="95" t="s">
        <v>28</v>
      </c>
      <c r="B149" s="89" t="s">
        <v>47</v>
      </c>
      <c r="C149" s="81" t="s">
        <v>58</v>
      </c>
      <c r="D149" s="81" t="s">
        <v>78</v>
      </c>
      <c r="E149" s="81" t="s">
        <v>65</v>
      </c>
      <c r="F149" s="94"/>
      <c r="G149" s="69">
        <f>G150</f>
        <v>2340</v>
      </c>
      <c r="H149" s="69">
        <f t="shared" si="14"/>
        <v>0</v>
      </c>
      <c r="I149" s="69">
        <f t="shared" si="14"/>
        <v>0</v>
      </c>
    </row>
    <row r="150" spans="1:9" s="66" customFormat="1" ht="12.75" customHeight="1">
      <c r="A150" s="115" t="s">
        <v>180</v>
      </c>
      <c r="B150" s="89" t="s">
        <v>47</v>
      </c>
      <c r="C150" s="81" t="s">
        <v>58</v>
      </c>
      <c r="D150" s="81" t="s">
        <v>78</v>
      </c>
      <c r="E150" s="81" t="s">
        <v>207</v>
      </c>
      <c r="F150" s="81"/>
      <c r="G150" s="71">
        <f>G151</f>
        <v>2340</v>
      </c>
      <c r="H150" s="71">
        <f t="shared" si="14"/>
        <v>0</v>
      </c>
      <c r="I150" s="71">
        <f t="shared" si="14"/>
        <v>0</v>
      </c>
    </row>
    <row r="151" spans="1:9" s="66" customFormat="1" ht="21" customHeight="1">
      <c r="A151" s="88" t="s">
        <v>110</v>
      </c>
      <c r="B151" s="116" t="s">
        <v>47</v>
      </c>
      <c r="C151" s="81" t="s">
        <v>58</v>
      </c>
      <c r="D151" s="81" t="s">
        <v>78</v>
      </c>
      <c r="E151" s="81" t="s">
        <v>207</v>
      </c>
      <c r="F151" s="81" t="s">
        <v>64</v>
      </c>
      <c r="G151" s="71">
        <v>2340</v>
      </c>
      <c r="H151" s="71">
        <v>0</v>
      </c>
      <c r="I151" s="71">
        <v>0</v>
      </c>
    </row>
    <row r="152" spans="1:9" s="66" customFormat="1" ht="21" customHeight="1">
      <c r="A152" s="110" t="s">
        <v>326</v>
      </c>
      <c r="B152" s="89" t="s">
        <v>47</v>
      </c>
      <c r="C152" s="81" t="s">
        <v>58</v>
      </c>
      <c r="D152" s="81" t="s">
        <v>78</v>
      </c>
      <c r="E152" s="81" t="s">
        <v>191</v>
      </c>
      <c r="F152" s="81"/>
      <c r="G152" s="71">
        <f>G153</f>
        <v>1229.0475</v>
      </c>
      <c r="H152" s="71">
        <v>0</v>
      </c>
      <c r="I152" s="71">
        <v>0</v>
      </c>
    </row>
    <row r="153" spans="1:9" s="66" customFormat="1" ht="21" customHeight="1">
      <c r="A153" s="88" t="s">
        <v>291</v>
      </c>
      <c r="B153" s="89" t="s">
        <v>47</v>
      </c>
      <c r="C153" s="81" t="s">
        <v>58</v>
      </c>
      <c r="D153" s="81" t="s">
        <v>78</v>
      </c>
      <c r="E153" s="81" t="s">
        <v>293</v>
      </c>
      <c r="F153" s="81"/>
      <c r="G153" s="71">
        <f>G154</f>
        <v>1229.0475</v>
      </c>
      <c r="H153" s="71">
        <v>0</v>
      </c>
      <c r="I153" s="71">
        <v>0</v>
      </c>
    </row>
    <row r="154" spans="1:9" s="66" customFormat="1" ht="34.5" customHeight="1">
      <c r="A154" s="88" t="s">
        <v>292</v>
      </c>
      <c r="B154" s="89" t="s">
        <v>47</v>
      </c>
      <c r="C154" s="81" t="s">
        <v>58</v>
      </c>
      <c r="D154" s="81" t="s">
        <v>78</v>
      </c>
      <c r="E154" s="81" t="s">
        <v>294</v>
      </c>
      <c r="F154" s="81"/>
      <c r="G154" s="71">
        <f>G155</f>
        <v>1229.0475</v>
      </c>
      <c r="H154" s="71">
        <v>0</v>
      </c>
      <c r="I154" s="71">
        <v>0</v>
      </c>
    </row>
    <row r="155" spans="1:9" s="66" customFormat="1" ht="21" customHeight="1">
      <c r="A155" s="95" t="s">
        <v>180</v>
      </c>
      <c r="B155" s="89" t="s">
        <v>47</v>
      </c>
      <c r="C155" s="81" t="s">
        <v>58</v>
      </c>
      <c r="D155" s="81" t="s">
        <v>78</v>
      </c>
      <c r="E155" s="81" t="s">
        <v>295</v>
      </c>
      <c r="F155" s="81"/>
      <c r="G155" s="71">
        <f>G156</f>
        <v>1229.0475</v>
      </c>
      <c r="H155" s="71">
        <v>0</v>
      </c>
      <c r="I155" s="71">
        <v>0</v>
      </c>
    </row>
    <row r="156" spans="1:9" s="66" customFormat="1" ht="21" customHeight="1">
      <c r="A156" s="95" t="s">
        <v>110</v>
      </c>
      <c r="B156" s="89" t="s">
        <v>47</v>
      </c>
      <c r="C156" s="81" t="s">
        <v>58</v>
      </c>
      <c r="D156" s="81" t="s">
        <v>78</v>
      </c>
      <c r="E156" s="81" t="s">
        <v>295</v>
      </c>
      <c r="F156" s="81" t="s">
        <v>64</v>
      </c>
      <c r="G156" s="71">
        <v>1229.0475</v>
      </c>
      <c r="H156" s="71">
        <v>0</v>
      </c>
      <c r="I156" s="71">
        <v>0</v>
      </c>
    </row>
    <row r="157" spans="1:9" s="66" customFormat="1" ht="18" customHeight="1">
      <c r="A157" s="100" t="s">
        <v>166</v>
      </c>
      <c r="B157" s="93" t="s">
        <v>47</v>
      </c>
      <c r="C157" s="94" t="s">
        <v>83</v>
      </c>
      <c r="D157" s="94" t="s">
        <v>57</v>
      </c>
      <c r="E157" s="94"/>
      <c r="F157" s="94"/>
      <c r="G157" s="69">
        <f>G158+G181+G221+G271</f>
        <v>448787.88429</v>
      </c>
      <c r="H157" s="69">
        <f>H158+H181+H221+H271</f>
        <v>228465.24641999998</v>
      </c>
      <c r="I157" s="69">
        <f>I158+I181+I221+I271</f>
        <v>17727.218</v>
      </c>
    </row>
    <row r="158" spans="1:9" s="66" customFormat="1" ht="14.25" customHeight="1">
      <c r="A158" s="100" t="s">
        <v>24</v>
      </c>
      <c r="B158" s="93" t="s">
        <v>47</v>
      </c>
      <c r="C158" s="117" t="s">
        <v>83</v>
      </c>
      <c r="D158" s="117" t="s">
        <v>56</v>
      </c>
      <c r="E158" s="117"/>
      <c r="F158" s="117"/>
      <c r="G158" s="69">
        <f>G159+G168</f>
        <v>185978.55534</v>
      </c>
      <c r="H158" s="69">
        <f>H159+H168</f>
        <v>58968.4994</v>
      </c>
      <c r="I158" s="69">
        <f>I159+I168</f>
        <v>0</v>
      </c>
    </row>
    <row r="159" spans="1:9" s="66" customFormat="1" ht="27" customHeight="1">
      <c r="A159" s="110" t="s">
        <v>326</v>
      </c>
      <c r="B159" s="93" t="s">
        <v>47</v>
      </c>
      <c r="C159" s="94" t="s">
        <v>83</v>
      </c>
      <c r="D159" s="94" t="s">
        <v>56</v>
      </c>
      <c r="E159" s="94" t="s">
        <v>191</v>
      </c>
      <c r="F159" s="81"/>
      <c r="G159" s="69">
        <f aca="true" t="shared" si="15" ref="G159:I160">G160</f>
        <v>1400.8156299999998</v>
      </c>
      <c r="H159" s="69">
        <f t="shared" si="15"/>
        <v>0</v>
      </c>
      <c r="I159" s="69">
        <f t="shared" si="15"/>
        <v>0</v>
      </c>
    </row>
    <row r="160" spans="1:9" s="66" customFormat="1" ht="16.5" customHeight="1">
      <c r="A160" s="88" t="s">
        <v>289</v>
      </c>
      <c r="B160" s="89" t="s">
        <v>47</v>
      </c>
      <c r="C160" s="81" t="s">
        <v>83</v>
      </c>
      <c r="D160" s="81" t="s">
        <v>56</v>
      </c>
      <c r="E160" s="81" t="s">
        <v>192</v>
      </c>
      <c r="F160" s="81"/>
      <c r="G160" s="69">
        <f t="shared" si="15"/>
        <v>1400.8156299999998</v>
      </c>
      <c r="H160" s="69">
        <f t="shared" si="15"/>
        <v>0</v>
      </c>
      <c r="I160" s="69">
        <f t="shared" si="15"/>
        <v>0</v>
      </c>
    </row>
    <row r="161" spans="1:9" s="66" customFormat="1" ht="23.25" customHeight="1">
      <c r="A161" s="91" t="s">
        <v>190</v>
      </c>
      <c r="B161" s="89" t="s">
        <v>47</v>
      </c>
      <c r="C161" s="81" t="s">
        <v>83</v>
      </c>
      <c r="D161" s="81" t="s">
        <v>56</v>
      </c>
      <c r="E161" s="81" t="s">
        <v>193</v>
      </c>
      <c r="F161" s="81"/>
      <c r="G161" s="71">
        <f>G164+G163+G166</f>
        <v>1400.8156299999998</v>
      </c>
      <c r="H161" s="71">
        <f>H164</f>
        <v>0</v>
      </c>
      <c r="I161" s="71">
        <f>I164</f>
        <v>0</v>
      </c>
    </row>
    <row r="162" spans="1:9" s="66" customFormat="1" ht="23.25" customHeight="1">
      <c r="A162" s="114" t="s">
        <v>31</v>
      </c>
      <c r="B162" s="89" t="s">
        <v>47</v>
      </c>
      <c r="C162" s="81" t="s">
        <v>83</v>
      </c>
      <c r="D162" s="81" t="s">
        <v>56</v>
      </c>
      <c r="E162" s="81" t="s">
        <v>194</v>
      </c>
      <c r="F162" s="81"/>
      <c r="G162" s="71">
        <f>G163</f>
        <v>184.53839</v>
      </c>
      <c r="H162" s="71">
        <v>0</v>
      </c>
      <c r="I162" s="71">
        <v>0</v>
      </c>
    </row>
    <row r="163" spans="1:9" s="66" customFormat="1" ht="23.25" customHeight="1">
      <c r="A163" s="114" t="s">
        <v>110</v>
      </c>
      <c r="B163" s="89" t="s">
        <v>47</v>
      </c>
      <c r="C163" s="81" t="s">
        <v>83</v>
      </c>
      <c r="D163" s="81" t="s">
        <v>56</v>
      </c>
      <c r="E163" s="81" t="s">
        <v>194</v>
      </c>
      <c r="F163" s="81" t="s">
        <v>64</v>
      </c>
      <c r="G163" s="71">
        <v>184.53839</v>
      </c>
      <c r="H163" s="71">
        <v>0</v>
      </c>
      <c r="I163" s="71">
        <v>0</v>
      </c>
    </row>
    <row r="164" spans="1:9" s="66" customFormat="1" ht="26.25" customHeight="1">
      <c r="A164" s="88" t="s">
        <v>109</v>
      </c>
      <c r="B164" s="89" t="s">
        <v>47</v>
      </c>
      <c r="C164" s="81" t="s">
        <v>83</v>
      </c>
      <c r="D164" s="81" t="s">
        <v>56</v>
      </c>
      <c r="E164" s="81" t="s">
        <v>195</v>
      </c>
      <c r="F164" s="81"/>
      <c r="G164" s="71">
        <f>G165</f>
        <v>1216.27724</v>
      </c>
      <c r="H164" s="71">
        <v>0</v>
      </c>
      <c r="I164" s="71">
        <f>I165</f>
        <v>0</v>
      </c>
    </row>
    <row r="165" spans="1:9" s="66" customFormat="1" ht="15.75" customHeight="1">
      <c r="A165" s="88" t="s">
        <v>110</v>
      </c>
      <c r="B165" s="89" t="s">
        <v>47</v>
      </c>
      <c r="C165" s="81" t="s">
        <v>83</v>
      </c>
      <c r="D165" s="81" t="s">
        <v>56</v>
      </c>
      <c r="E165" s="81" t="s">
        <v>195</v>
      </c>
      <c r="F165" s="81" t="s">
        <v>64</v>
      </c>
      <c r="G165" s="71">
        <v>1216.27724</v>
      </c>
      <c r="H165" s="71">
        <v>0</v>
      </c>
      <c r="I165" s="71">
        <v>0</v>
      </c>
    </row>
    <row r="166" spans="1:9" s="66" customFormat="1" ht="22.5">
      <c r="A166" s="88" t="s">
        <v>388</v>
      </c>
      <c r="B166" s="89" t="s">
        <v>47</v>
      </c>
      <c r="C166" s="81" t="s">
        <v>83</v>
      </c>
      <c r="D166" s="81" t="s">
        <v>56</v>
      </c>
      <c r="E166" s="81" t="s">
        <v>389</v>
      </c>
      <c r="F166" s="81"/>
      <c r="G166" s="71">
        <v>0</v>
      </c>
      <c r="H166" s="71">
        <f>H167</f>
        <v>0</v>
      </c>
      <c r="I166" s="71">
        <f>I167</f>
        <v>0</v>
      </c>
    </row>
    <row r="167" spans="1:9" s="66" customFormat="1" ht="15.75" customHeight="1">
      <c r="A167" s="88" t="s">
        <v>110</v>
      </c>
      <c r="B167" s="89" t="s">
        <v>47</v>
      </c>
      <c r="C167" s="81" t="s">
        <v>83</v>
      </c>
      <c r="D167" s="81" t="s">
        <v>56</v>
      </c>
      <c r="E167" s="81" t="s">
        <v>389</v>
      </c>
      <c r="F167" s="81" t="s">
        <v>64</v>
      </c>
      <c r="G167" s="71">
        <v>1000</v>
      </c>
      <c r="H167" s="71">
        <v>0</v>
      </c>
      <c r="I167" s="71">
        <v>0</v>
      </c>
    </row>
    <row r="168" spans="1:9" s="66" customFormat="1" ht="36.75" customHeight="1">
      <c r="A168" s="110" t="s">
        <v>238</v>
      </c>
      <c r="B168" s="89" t="s">
        <v>47</v>
      </c>
      <c r="C168" s="81" t="s">
        <v>83</v>
      </c>
      <c r="D168" s="81" t="s">
        <v>56</v>
      </c>
      <c r="E168" s="94" t="s">
        <v>211</v>
      </c>
      <c r="F168" s="81"/>
      <c r="G168" s="69">
        <f>G169</f>
        <v>184577.73971</v>
      </c>
      <c r="H168" s="69">
        <f>H177</f>
        <v>58968.4994</v>
      </c>
      <c r="I168" s="69">
        <f>I180</f>
        <v>0</v>
      </c>
    </row>
    <row r="169" spans="1:9" s="66" customFormat="1" ht="26.25" customHeight="1">
      <c r="A169" s="95" t="s">
        <v>239</v>
      </c>
      <c r="B169" s="89" t="s">
        <v>47</v>
      </c>
      <c r="C169" s="81" t="s">
        <v>83</v>
      </c>
      <c r="D169" s="81" t="s">
        <v>56</v>
      </c>
      <c r="E169" s="81" t="s">
        <v>241</v>
      </c>
      <c r="F169" s="81"/>
      <c r="G169" s="71">
        <f>G170</f>
        <v>184577.73971</v>
      </c>
      <c r="H169" s="71">
        <f>H170</f>
        <v>0</v>
      </c>
      <c r="I169" s="71">
        <f>I170</f>
        <v>0</v>
      </c>
    </row>
    <row r="170" spans="1:9" s="66" customFormat="1" ht="26.25" customHeight="1">
      <c r="A170" s="95" t="s">
        <v>240</v>
      </c>
      <c r="B170" s="89" t="s">
        <v>47</v>
      </c>
      <c r="C170" s="81" t="s">
        <v>83</v>
      </c>
      <c r="D170" s="81" t="s">
        <v>56</v>
      </c>
      <c r="E170" s="81" t="s">
        <v>242</v>
      </c>
      <c r="F170" s="81"/>
      <c r="G170" s="71">
        <f>G174+G172+G176</f>
        <v>184577.73971</v>
      </c>
      <c r="H170" s="71">
        <f>H171+H173</f>
        <v>0</v>
      </c>
      <c r="I170" s="71">
        <f>I172+I173</f>
        <v>0</v>
      </c>
    </row>
    <row r="171" spans="1:9" s="66" customFormat="1" ht="18.75" customHeight="1">
      <c r="A171" s="95" t="s">
        <v>236</v>
      </c>
      <c r="B171" s="89" t="s">
        <v>47</v>
      </c>
      <c r="C171" s="81" t="s">
        <v>83</v>
      </c>
      <c r="D171" s="81" t="s">
        <v>56</v>
      </c>
      <c r="E171" s="81" t="s">
        <v>243</v>
      </c>
      <c r="F171" s="81"/>
      <c r="G171" s="71">
        <f>G172</f>
        <v>103057.25346</v>
      </c>
      <c r="H171" s="71">
        <f>H172</f>
        <v>0</v>
      </c>
      <c r="I171" s="71">
        <v>0</v>
      </c>
    </row>
    <row r="172" spans="1:9" s="66" customFormat="1" ht="15" customHeight="1">
      <c r="A172" s="113" t="s">
        <v>88</v>
      </c>
      <c r="B172" s="89" t="s">
        <v>47</v>
      </c>
      <c r="C172" s="81" t="s">
        <v>83</v>
      </c>
      <c r="D172" s="81" t="s">
        <v>56</v>
      </c>
      <c r="E172" s="81" t="s">
        <v>243</v>
      </c>
      <c r="F172" s="81" t="s">
        <v>84</v>
      </c>
      <c r="G172" s="71">
        <v>103057.25346</v>
      </c>
      <c r="H172" s="71">
        <v>0</v>
      </c>
      <c r="I172" s="71">
        <v>0</v>
      </c>
    </row>
    <row r="173" spans="1:9" s="66" customFormat="1" ht="24.75" customHeight="1">
      <c r="A173" s="95" t="s">
        <v>236</v>
      </c>
      <c r="B173" s="89" t="s">
        <v>47</v>
      </c>
      <c r="C173" s="81" t="s">
        <v>83</v>
      </c>
      <c r="D173" s="81" t="s">
        <v>56</v>
      </c>
      <c r="E173" s="81" t="s">
        <v>244</v>
      </c>
      <c r="F173" s="81"/>
      <c r="G173" s="71">
        <f>G174</f>
        <v>69113.28235</v>
      </c>
      <c r="H173" s="71">
        <v>0</v>
      </c>
      <c r="I173" s="71">
        <f>I174</f>
        <v>0</v>
      </c>
    </row>
    <row r="174" spans="1:9" s="66" customFormat="1" ht="15.75" customHeight="1">
      <c r="A174" s="113" t="s">
        <v>88</v>
      </c>
      <c r="B174" s="89" t="s">
        <v>47</v>
      </c>
      <c r="C174" s="81" t="s">
        <v>83</v>
      </c>
      <c r="D174" s="81" t="s">
        <v>56</v>
      </c>
      <c r="E174" s="81" t="s">
        <v>244</v>
      </c>
      <c r="F174" s="81" t="s">
        <v>84</v>
      </c>
      <c r="G174" s="71">
        <v>69113.28235</v>
      </c>
      <c r="H174" s="71">
        <v>0</v>
      </c>
      <c r="I174" s="71">
        <v>0</v>
      </c>
    </row>
    <row r="175" spans="1:9" s="66" customFormat="1" ht="15.75" customHeight="1">
      <c r="A175" s="95" t="s">
        <v>236</v>
      </c>
      <c r="B175" s="89" t="s">
        <v>47</v>
      </c>
      <c r="C175" s="81" t="s">
        <v>83</v>
      </c>
      <c r="D175" s="81" t="s">
        <v>56</v>
      </c>
      <c r="E175" s="81" t="s">
        <v>416</v>
      </c>
      <c r="F175" s="81"/>
      <c r="G175" s="71">
        <f>G176</f>
        <v>12407.2039</v>
      </c>
      <c r="H175" s="71">
        <f>H176</f>
        <v>0</v>
      </c>
      <c r="I175" s="71">
        <f>I176</f>
        <v>0</v>
      </c>
    </row>
    <row r="176" spans="1:9" s="66" customFormat="1" ht="15.75" customHeight="1">
      <c r="A176" s="113" t="s">
        <v>88</v>
      </c>
      <c r="B176" s="89" t="s">
        <v>47</v>
      </c>
      <c r="C176" s="81" t="s">
        <v>83</v>
      </c>
      <c r="D176" s="81" t="s">
        <v>56</v>
      </c>
      <c r="E176" s="81" t="s">
        <v>416</v>
      </c>
      <c r="F176" s="81" t="s">
        <v>84</v>
      </c>
      <c r="G176" s="58">
        <f>12437.3839-30.18</f>
        <v>12407.2039</v>
      </c>
      <c r="H176" s="71">
        <v>0</v>
      </c>
      <c r="I176" s="71">
        <v>0</v>
      </c>
    </row>
    <row r="177" spans="1:9" s="66" customFormat="1" ht="27.75" customHeight="1">
      <c r="A177" s="95" t="s">
        <v>257</v>
      </c>
      <c r="B177" s="89" t="s">
        <v>47</v>
      </c>
      <c r="C177" s="81" t="s">
        <v>83</v>
      </c>
      <c r="D177" s="81" t="s">
        <v>56</v>
      </c>
      <c r="E177" s="81" t="s">
        <v>260</v>
      </c>
      <c r="F177" s="81"/>
      <c r="G177" s="71">
        <v>0</v>
      </c>
      <c r="H177" s="71">
        <f aca="true" t="shared" si="16" ref="H177:I179">H178</f>
        <v>58968.4994</v>
      </c>
      <c r="I177" s="71">
        <f t="shared" si="16"/>
        <v>0</v>
      </c>
    </row>
    <row r="178" spans="1:9" s="66" customFormat="1" ht="27.75" customHeight="1">
      <c r="A178" s="95" t="s">
        <v>258</v>
      </c>
      <c r="B178" s="89" t="s">
        <v>47</v>
      </c>
      <c r="C178" s="81" t="s">
        <v>83</v>
      </c>
      <c r="D178" s="81" t="s">
        <v>56</v>
      </c>
      <c r="E178" s="81" t="s">
        <v>261</v>
      </c>
      <c r="F178" s="81"/>
      <c r="G178" s="71">
        <v>0</v>
      </c>
      <c r="H178" s="71">
        <f t="shared" si="16"/>
        <v>58968.4994</v>
      </c>
      <c r="I178" s="71">
        <f t="shared" si="16"/>
        <v>0</v>
      </c>
    </row>
    <row r="179" spans="1:9" s="66" customFormat="1" ht="17.25" customHeight="1">
      <c r="A179" s="95" t="s">
        <v>259</v>
      </c>
      <c r="B179" s="89" t="s">
        <v>47</v>
      </c>
      <c r="C179" s="81" t="s">
        <v>83</v>
      </c>
      <c r="D179" s="81" t="s">
        <v>56</v>
      </c>
      <c r="E179" s="81" t="s">
        <v>261</v>
      </c>
      <c r="F179" s="81"/>
      <c r="G179" s="71">
        <v>0</v>
      </c>
      <c r="H179" s="71">
        <f t="shared" si="16"/>
        <v>58968.4994</v>
      </c>
      <c r="I179" s="71">
        <f t="shared" si="16"/>
        <v>0</v>
      </c>
    </row>
    <row r="180" spans="1:9" s="66" customFormat="1" ht="16.5" customHeight="1">
      <c r="A180" s="113" t="s">
        <v>88</v>
      </c>
      <c r="B180" s="89" t="s">
        <v>47</v>
      </c>
      <c r="C180" s="81" t="s">
        <v>83</v>
      </c>
      <c r="D180" s="81" t="s">
        <v>56</v>
      </c>
      <c r="E180" s="81" t="s">
        <v>261</v>
      </c>
      <c r="F180" s="81" t="s">
        <v>84</v>
      </c>
      <c r="G180" s="71">
        <v>0</v>
      </c>
      <c r="H180" s="71">
        <v>58968.4994</v>
      </c>
      <c r="I180" s="71">
        <v>0</v>
      </c>
    </row>
    <row r="181" spans="1:9" s="66" customFormat="1" ht="21" customHeight="1">
      <c r="A181" s="100" t="s">
        <v>5</v>
      </c>
      <c r="B181" s="93" t="s">
        <v>47</v>
      </c>
      <c r="C181" s="94" t="s">
        <v>83</v>
      </c>
      <c r="D181" s="94" t="s">
        <v>69</v>
      </c>
      <c r="E181" s="94"/>
      <c r="F181" s="94"/>
      <c r="G181" s="69">
        <f>G182+G190+G202+G207+G212+G195</f>
        <v>47058.65478</v>
      </c>
      <c r="H181" s="69">
        <f>H182+H190+H202+H207+H212+H195</f>
        <v>11941.2</v>
      </c>
      <c r="I181" s="69">
        <f>I182+I190+I202+I207+I212+I195</f>
        <v>2439</v>
      </c>
    </row>
    <row r="182" spans="1:9" ht="21" customHeight="1">
      <c r="A182" s="92" t="s">
        <v>285</v>
      </c>
      <c r="B182" s="93" t="s">
        <v>47</v>
      </c>
      <c r="C182" s="94" t="s">
        <v>83</v>
      </c>
      <c r="D182" s="94" t="s">
        <v>69</v>
      </c>
      <c r="E182" s="94" t="s">
        <v>229</v>
      </c>
      <c r="F182" s="81"/>
      <c r="G182" s="69">
        <f>G183</f>
        <v>3217.57269</v>
      </c>
      <c r="H182" s="69">
        <f>H183</f>
        <v>0</v>
      </c>
      <c r="I182" s="69">
        <f>I183</f>
        <v>0</v>
      </c>
    </row>
    <row r="183" spans="1:9" ht="27.75" customHeight="1">
      <c r="A183" s="88" t="s">
        <v>286</v>
      </c>
      <c r="B183" s="89" t="s">
        <v>47</v>
      </c>
      <c r="C183" s="81" t="s">
        <v>83</v>
      </c>
      <c r="D183" s="81" t="s">
        <v>69</v>
      </c>
      <c r="E183" s="81" t="s">
        <v>230</v>
      </c>
      <c r="F183" s="81"/>
      <c r="G183" s="71">
        <f>G187+G186</f>
        <v>3217.57269</v>
      </c>
      <c r="H183" s="71">
        <f>H187</f>
        <v>0</v>
      </c>
      <c r="I183" s="71">
        <f>I187</f>
        <v>0</v>
      </c>
    </row>
    <row r="184" spans="1:9" ht="27.75" customHeight="1">
      <c r="A184" s="114" t="s">
        <v>359</v>
      </c>
      <c r="B184" s="89" t="s">
        <v>47</v>
      </c>
      <c r="C184" s="81" t="s">
        <v>83</v>
      </c>
      <c r="D184" s="81" t="s">
        <v>69</v>
      </c>
      <c r="E184" s="81" t="s">
        <v>360</v>
      </c>
      <c r="F184" s="81"/>
      <c r="G184" s="71">
        <f>G185</f>
        <v>3217.57269</v>
      </c>
      <c r="H184" s="71">
        <v>0</v>
      </c>
      <c r="I184" s="71">
        <v>0</v>
      </c>
    </row>
    <row r="185" spans="1:9" ht="24" customHeight="1">
      <c r="A185" s="114" t="s">
        <v>361</v>
      </c>
      <c r="B185" s="89" t="s">
        <v>47</v>
      </c>
      <c r="C185" s="81" t="s">
        <v>83</v>
      </c>
      <c r="D185" s="81" t="s">
        <v>69</v>
      </c>
      <c r="E185" s="81" t="s">
        <v>362</v>
      </c>
      <c r="F185" s="81"/>
      <c r="G185" s="71">
        <f>G186</f>
        <v>3217.57269</v>
      </c>
      <c r="H185" s="71">
        <v>0</v>
      </c>
      <c r="I185" s="71">
        <v>0</v>
      </c>
    </row>
    <row r="186" spans="1:9" ht="22.5" customHeight="1">
      <c r="A186" s="114" t="s">
        <v>110</v>
      </c>
      <c r="B186" s="89" t="s">
        <v>47</v>
      </c>
      <c r="C186" s="81" t="s">
        <v>83</v>
      </c>
      <c r="D186" s="81" t="s">
        <v>69</v>
      </c>
      <c r="E186" s="81" t="s">
        <v>362</v>
      </c>
      <c r="F186" s="81" t="s">
        <v>64</v>
      </c>
      <c r="G186" s="71">
        <v>3217.57269</v>
      </c>
      <c r="H186" s="71">
        <v>0</v>
      </c>
      <c r="I186" s="71">
        <v>0</v>
      </c>
    </row>
    <row r="187" spans="1:9" ht="26.25" customHeight="1">
      <c r="A187" s="88" t="s">
        <v>271</v>
      </c>
      <c r="B187" s="89" t="s">
        <v>47</v>
      </c>
      <c r="C187" s="81" t="s">
        <v>83</v>
      </c>
      <c r="D187" s="81" t="s">
        <v>69</v>
      </c>
      <c r="E187" s="81" t="s">
        <v>272</v>
      </c>
      <c r="F187" s="81"/>
      <c r="G187" s="71">
        <f aca="true" t="shared" si="17" ref="G187:I188">G188</f>
        <v>0</v>
      </c>
      <c r="H187" s="71">
        <f t="shared" si="17"/>
        <v>0</v>
      </c>
      <c r="I187" s="71">
        <f t="shared" si="17"/>
        <v>0</v>
      </c>
    </row>
    <row r="188" spans="1:9" ht="21" customHeight="1">
      <c r="A188" s="88" t="s">
        <v>273</v>
      </c>
      <c r="B188" s="89" t="s">
        <v>47</v>
      </c>
      <c r="C188" s="81" t="s">
        <v>83</v>
      </c>
      <c r="D188" s="81" t="s">
        <v>69</v>
      </c>
      <c r="E188" s="81" t="s">
        <v>320</v>
      </c>
      <c r="F188" s="81"/>
      <c r="G188" s="71">
        <f t="shared" si="17"/>
        <v>0</v>
      </c>
      <c r="H188" s="71">
        <f t="shared" si="17"/>
        <v>0</v>
      </c>
      <c r="I188" s="71">
        <f t="shared" si="17"/>
        <v>0</v>
      </c>
    </row>
    <row r="189" spans="1:9" ht="21" customHeight="1">
      <c r="A189" s="88" t="s">
        <v>110</v>
      </c>
      <c r="B189" s="89" t="s">
        <v>47</v>
      </c>
      <c r="C189" s="81" t="s">
        <v>83</v>
      </c>
      <c r="D189" s="81" t="s">
        <v>69</v>
      </c>
      <c r="E189" s="81" t="s">
        <v>320</v>
      </c>
      <c r="F189" s="81" t="s">
        <v>64</v>
      </c>
      <c r="G189" s="58">
        <v>0</v>
      </c>
      <c r="H189" s="71">
        <v>0</v>
      </c>
      <c r="I189" s="71">
        <v>0</v>
      </c>
    </row>
    <row r="190" spans="1:9" ht="21" customHeight="1">
      <c r="A190" s="92" t="s">
        <v>155</v>
      </c>
      <c r="B190" s="93" t="s">
        <v>47</v>
      </c>
      <c r="C190" s="94" t="s">
        <v>83</v>
      </c>
      <c r="D190" s="94" t="s">
        <v>69</v>
      </c>
      <c r="E190" s="94" t="s">
        <v>136</v>
      </c>
      <c r="F190" s="81"/>
      <c r="G190" s="69">
        <f aca="true" t="shared" si="18" ref="G190:I193">G191</f>
        <v>9526.2</v>
      </c>
      <c r="H190" s="69">
        <f t="shared" si="18"/>
        <v>9526.2</v>
      </c>
      <c r="I190" s="69">
        <f t="shared" si="18"/>
        <v>0</v>
      </c>
    </row>
    <row r="191" spans="1:9" ht="21" customHeight="1">
      <c r="A191" s="88" t="s">
        <v>139</v>
      </c>
      <c r="B191" s="89" t="s">
        <v>47</v>
      </c>
      <c r="C191" s="81" t="s">
        <v>83</v>
      </c>
      <c r="D191" s="81" t="s">
        <v>69</v>
      </c>
      <c r="E191" s="81" t="s">
        <v>135</v>
      </c>
      <c r="F191" s="81"/>
      <c r="G191" s="71">
        <f t="shared" si="18"/>
        <v>9526.2</v>
      </c>
      <c r="H191" s="71">
        <f t="shared" si="18"/>
        <v>9526.2</v>
      </c>
      <c r="I191" s="71">
        <f t="shared" si="18"/>
        <v>0</v>
      </c>
    </row>
    <row r="192" spans="1:9" ht="21" customHeight="1">
      <c r="A192" s="88" t="s">
        <v>140</v>
      </c>
      <c r="B192" s="89" t="s">
        <v>47</v>
      </c>
      <c r="C192" s="81" t="s">
        <v>83</v>
      </c>
      <c r="D192" s="81" t="s">
        <v>69</v>
      </c>
      <c r="E192" s="81" t="s">
        <v>137</v>
      </c>
      <c r="F192" s="81"/>
      <c r="G192" s="71">
        <f t="shared" si="18"/>
        <v>9526.2</v>
      </c>
      <c r="H192" s="71">
        <f t="shared" si="18"/>
        <v>9526.2</v>
      </c>
      <c r="I192" s="71">
        <f t="shared" si="18"/>
        <v>0</v>
      </c>
    </row>
    <row r="193" spans="1:9" ht="21" customHeight="1">
      <c r="A193" s="88" t="s">
        <v>246</v>
      </c>
      <c r="B193" s="89" t="s">
        <v>47</v>
      </c>
      <c r="C193" s="81" t="s">
        <v>83</v>
      </c>
      <c r="D193" s="81" t="s">
        <v>69</v>
      </c>
      <c r="E193" s="81" t="s">
        <v>245</v>
      </c>
      <c r="F193" s="81"/>
      <c r="G193" s="71">
        <f t="shared" si="18"/>
        <v>9526.2</v>
      </c>
      <c r="H193" s="71">
        <f t="shared" si="18"/>
        <v>9526.2</v>
      </c>
      <c r="I193" s="71">
        <f t="shared" si="18"/>
        <v>0</v>
      </c>
    </row>
    <row r="194" spans="1:9" ht="21" customHeight="1">
      <c r="A194" s="88" t="s">
        <v>110</v>
      </c>
      <c r="B194" s="89" t="s">
        <v>47</v>
      </c>
      <c r="C194" s="81" t="s">
        <v>83</v>
      </c>
      <c r="D194" s="81" t="s">
        <v>69</v>
      </c>
      <c r="E194" s="81" t="s">
        <v>245</v>
      </c>
      <c r="F194" s="81" t="s">
        <v>64</v>
      </c>
      <c r="G194" s="71">
        <v>9526.2</v>
      </c>
      <c r="H194" s="71">
        <v>9526.2</v>
      </c>
      <c r="I194" s="71">
        <v>0</v>
      </c>
    </row>
    <row r="195" spans="1:9" ht="27.75" customHeight="1">
      <c r="A195" s="110" t="s">
        <v>326</v>
      </c>
      <c r="B195" s="93" t="s">
        <v>47</v>
      </c>
      <c r="C195" s="94" t="s">
        <v>83</v>
      </c>
      <c r="D195" s="94" t="s">
        <v>69</v>
      </c>
      <c r="E195" s="94" t="s">
        <v>191</v>
      </c>
      <c r="F195" s="94"/>
      <c r="G195" s="69">
        <f aca="true" t="shared" si="19" ref="G195:I197">G196</f>
        <v>3081.41389</v>
      </c>
      <c r="H195" s="69">
        <f t="shared" si="19"/>
        <v>2415</v>
      </c>
      <c r="I195" s="69">
        <f t="shared" si="19"/>
        <v>2439</v>
      </c>
    </row>
    <row r="196" spans="1:9" ht="21" customHeight="1">
      <c r="A196" s="95" t="s">
        <v>289</v>
      </c>
      <c r="B196" s="89" t="s">
        <v>47</v>
      </c>
      <c r="C196" s="81" t="s">
        <v>83</v>
      </c>
      <c r="D196" s="81" t="s">
        <v>69</v>
      </c>
      <c r="E196" s="81" t="s">
        <v>192</v>
      </c>
      <c r="F196" s="81"/>
      <c r="G196" s="71">
        <f t="shared" si="19"/>
        <v>3081.41389</v>
      </c>
      <c r="H196" s="71">
        <f t="shared" si="19"/>
        <v>2415</v>
      </c>
      <c r="I196" s="71">
        <f t="shared" si="19"/>
        <v>2439</v>
      </c>
    </row>
    <row r="197" spans="1:9" ht="33.75" customHeight="1">
      <c r="A197" s="88" t="s">
        <v>349</v>
      </c>
      <c r="B197" s="89" t="s">
        <v>47</v>
      </c>
      <c r="C197" s="81" t="s">
        <v>83</v>
      </c>
      <c r="D197" s="81" t="s">
        <v>69</v>
      </c>
      <c r="E197" s="81" t="s">
        <v>300</v>
      </c>
      <c r="F197" s="81"/>
      <c r="G197" s="71">
        <f t="shared" si="19"/>
        <v>3081.41389</v>
      </c>
      <c r="H197" s="71">
        <f t="shared" si="19"/>
        <v>2415</v>
      </c>
      <c r="I197" s="71">
        <f t="shared" si="19"/>
        <v>2439</v>
      </c>
    </row>
    <row r="198" spans="1:9" ht="36" customHeight="1">
      <c r="A198" s="112" t="s">
        <v>350</v>
      </c>
      <c r="B198" s="89" t="s">
        <v>47</v>
      </c>
      <c r="C198" s="81" t="s">
        <v>83</v>
      </c>
      <c r="D198" s="81" t="s">
        <v>69</v>
      </c>
      <c r="E198" s="81" t="s">
        <v>301</v>
      </c>
      <c r="F198" s="81"/>
      <c r="G198" s="71">
        <f>G200+G201+G199</f>
        <v>3081.41389</v>
      </c>
      <c r="H198" s="71">
        <f>H200+H201+H199</f>
        <v>2415</v>
      </c>
      <c r="I198" s="71">
        <f>I200+I201+I199</f>
        <v>2439</v>
      </c>
    </row>
    <row r="199" spans="1:9" ht="19.5" customHeight="1">
      <c r="A199" s="113" t="s">
        <v>126</v>
      </c>
      <c r="B199" s="89" t="s">
        <v>47</v>
      </c>
      <c r="C199" s="81" t="s">
        <v>83</v>
      </c>
      <c r="D199" s="81" t="s">
        <v>69</v>
      </c>
      <c r="E199" s="81" t="s">
        <v>301</v>
      </c>
      <c r="F199" s="81" t="s">
        <v>299</v>
      </c>
      <c r="G199" s="71">
        <v>1716.06523</v>
      </c>
      <c r="H199" s="71">
        <v>1716.678</v>
      </c>
      <c r="I199" s="71">
        <v>1716.678</v>
      </c>
    </row>
    <row r="200" spans="1:9" ht="21" customHeight="1">
      <c r="A200" s="95" t="s">
        <v>124</v>
      </c>
      <c r="B200" s="89" t="s">
        <v>47</v>
      </c>
      <c r="C200" s="81" t="s">
        <v>83</v>
      </c>
      <c r="D200" s="81" t="s">
        <v>69</v>
      </c>
      <c r="E200" s="81" t="s">
        <v>301</v>
      </c>
      <c r="F200" s="81" t="s">
        <v>64</v>
      </c>
      <c r="G200" s="58">
        <v>1331.76866</v>
      </c>
      <c r="H200" s="71">
        <v>665.393</v>
      </c>
      <c r="I200" s="71">
        <v>690.043</v>
      </c>
    </row>
    <row r="201" spans="1:9" ht="21" customHeight="1">
      <c r="A201" s="95" t="s">
        <v>296</v>
      </c>
      <c r="B201" s="89" t="s">
        <v>47</v>
      </c>
      <c r="C201" s="81" t="s">
        <v>83</v>
      </c>
      <c r="D201" s="81" t="s">
        <v>69</v>
      </c>
      <c r="E201" s="81" t="s">
        <v>301</v>
      </c>
      <c r="F201" s="81" t="s">
        <v>298</v>
      </c>
      <c r="G201" s="71">
        <v>33.58</v>
      </c>
      <c r="H201" s="71">
        <v>32.929</v>
      </c>
      <c r="I201" s="71">
        <v>32.279</v>
      </c>
    </row>
    <row r="202" spans="1:9" s="66" customFormat="1" ht="24.75" customHeight="1">
      <c r="A202" s="110" t="s">
        <v>248</v>
      </c>
      <c r="B202" s="93" t="s">
        <v>47</v>
      </c>
      <c r="C202" s="94" t="s">
        <v>83</v>
      </c>
      <c r="D202" s="94" t="s">
        <v>69</v>
      </c>
      <c r="E202" s="94" t="s">
        <v>253</v>
      </c>
      <c r="F202" s="81"/>
      <c r="G202" s="69">
        <f aca="true" t="shared" si="20" ref="G202:I205">G203</f>
        <v>0</v>
      </c>
      <c r="H202" s="69">
        <f t="shared" si="20"/>
        <v>0</v>
      </c>
      <c r="I202" s="69">
        <f t="shared" si="20"/>
        <v>0</v>
      </c>
    </row>
    <row r="203" spans="1:9" s="66" customFormat="1" ht="23.25" customHeight="1">
      <c r="A203" s="95" t="s">
        <v>249</v>
      </c>
      <c r="B203" s="89" t="s">
        <v>47</v>
      </c>
      <c r="C203" s="81" t="s">
        <v>83</v>
      </c>
      <c r="D203" s="81" t="s">
        <v>69</v>
      </c>
      <c r="E203" s="81" t="s">
        <v>254</v>
      </c>
      <c r="F203" s="81"/>
      <c r="G203" s="71">
        <f t="shared" si="20"/>
        <v>0</v>
      </c>
      <c r="H203" s="71">
        <f t="shared" si="20"/>
        <v>0</v>
      </c>
      <c r="I203" s="71">
        <f t="shared" si="20"/>
        <v>0</v>
      </c>
    </row>
    <row r="204" spans="1:9" s="66" customFormat="1" ht="16.5" customHeight="1">
      <c r="A204" s="95" t="s">
        <v>250</v>
      </c>
      <c r="B204" s="89" t="s">
        <v>47</v>
      </c>
      <c r="C204" s="81" t="s">
        <v>83</v>
      </c>
      <c r="D204" s="81" t="s">
        <v>69</v>
      </c>
      <c r="E204" s="81" t="s">
        <v>255</v>
      </c>
      <c r="F204" s="81"/>
      <c r="G204" s="71">
        <f t="shared" si="20"/>
        <v>0</v>
      </c>
      <c r="H204" s="71">
        <f t="shared" si="20"/>
        <v>0</v>
      </c>
      <c r="I204" s="71">
        <f t="shared" si="20"/>
        <v>0</v>
      </c>
    </row>
    <row r="205" spans="1:9" s="66" customFormat="1" ht="16.5" customHeight="1">
      <c r="A205" s="95" t="s">
        <v>251</v>
      </c>
      <c r="B205" s="89" t="s">
        <v>47</v>
      </c>
      <c r="C205" s="81" t="s">
        <v>83</v>
      </c>
      <c r="D205" s="81" t="s">
        <v>69</v>
      </c>
      <c r="E205" s="81" t="s">
        <v>256</v>
      </c>
      <c r="F205" s="81"/>
      <c r="G205" s="71">
        <f t="shared" si="20"/>
        <v>0</v>
      </c>
      <c r="H205" s="71">
        <f t="shared" si="20"/>
        <v>0</v>
      </c>
      <c r="I205" s="71">
        <f t="shared" si="20"/>
        <v>0</v>
      </c>
    </row>
    <row r="206" spans="1:9" s="66" customFormat="1" ht="16.5" customHeight="1">
      <c r="A206" s="95" t="s">
        <v>252</v>
      </c>
      <c r="B206" s="89" t="s">
        <v>47</v>
      </c>
      <c r="C206" s="81" t="s">
        <v>83</v>
      </c>
      <c r="D206" s="81" t="s">
        <v>69</v>
      </c>
      <c r="E206" s="81" t="s">
        <v>256</v>
      </c>
      <c r="F206" s="81" t="s">
        <v>64</v>
      </c>
      <c r="G206" s="71">
        <v>0</v>
      </c>
      <c r="H206" s="71">
        <v>0</v>
      </c>
      <c r="I206" s="71">
        <v>0</v>
      </c>
    </row>
    <row r="207" spans="1:9" s="66" customFormat="1" ht="21">
      <c r="A207" s="92" t="s">
        <v>186</v>
      </c>
      <c r="B207" s="93" t="s">
        <v>47</v>
      </c>
      <c r="C207" s="94" t="s">
        <v>83</v>
      </c>
      <c r="D207" s="94" t="s">
        <v>69</v>
      </c>
      <c r="E207" s="94" t="s">
        <v>206</v>
      </c>
      <c r="F207" s="94"/>
      <c r="G207" s="69">
        <f aca="true" t="shared" si="21" ref="G207:I210">G208</f>
        <v>0</v>
      </c>
      <c r="H207" s="69">
        <f t="shared" si="21"/>
        <v>0</v>
      </c>
      <c r="I207" s="69">
        <f t="shared" si="21"/>
        <v>0</v>
      </c>
    </row>
    <row r="208" spans="1:9" s="66" customFormat="1" ht="22.5" customHeight="1">
      <c r="A208" s="112" t="s">
        <v>275</v>
      </c>
      <c r="B208" s="89" t="s">
        <v>47</v>
      </c>
      <c r="C208" s="81" t="s">
        <v>83</v>
      </c>
      <c r="D208" s="81" t="s">
        <v>69</v>
      </c>
      <c r="E208" s="81" t="s">
        <v>208</v>
      </c>
      <c r="F208" s="81"/>
      <c r="G208" s="71">
        <f t="shared" si="21"/>
        <v>0</v>
      </c>
      <c r="H208" s="71">
        <f t="shared" si="21"/>
        <v>0</v>
      </c>
      <c r="I208" s="71">
        <f t="shared" si="21"/>
        <v>0</v>
      </c>
    </row>
    <row r="209" spans="1:9" s="66" customFormat="1" ht="22.5" customHeight="1">
      <c r="A209" s="118" t="s">
        <v>274</v>
      </c>
      <c r="B209" s="81" t="s">
        <v>47</v>
      </c>
      <c r="C209" s="81" t="s">
        <v>83</v>
      </c>
      <c r="D209" s="81" t="s">
        <v>69</v>
      </c>
      <c r="E209" s="81" t="s">
        <v>277</v>
      </c>
      <c r="F209" s="89"/>
      <c r="G209" s="71">
        <f t="shared" si="21"/>
        <v>0</v>
      </c>
      <c r="H209" s="71">
        <f t="shared" si="21"/>
        <v>0</v>
      </c>
      <c r="I209" s="71">
        <f t="shared" si="21"/>
        <v>0</v>
      </c>
    </row>
    <row r="210" spans="1:9" s="66" customFormat="1" ht="16.5" customHeight="1">
      <c r="A210" s="88" t="s">
        <v>276</v>
      </c>
      <c r="B210" s="89" t="s">
        <v>47</v>
      </c>
      <c r="C210" s="81" t="s">
        <v>83</v>
      </c>
      <c r="D210" s="81" t="s">
        <v>69</v>
      </c>
      <c r="E210" s="81" t="s">
        <v>278</v>
      </c>
      <c r="F210" s="81"/>
      <c r="G210" s="71">
        <f t="shared" si="21"/>
        <v>0</v>
      </c>
      <c r="H210" s="71">
        <f t="shared" si="21"/>
        <v>0</v>
      </c>
      <c r="I210" s="71">
        <f t="shared" si="21"/>
        <v>0</v>
      </c>
    </row>
    <row r="211" spans="1:9" s="66" customFormat="1" ht="16.5" customHeight="1">
      <c r="A211" s="88" t="s">
        <v>110</v>
      </c>
      <c r="B211" s="89" t="s">
        <v>47</v>
      </c>
      <c r="C211" s="81" t="s">
        <v>83</v>
      </c>
      <c r="D211" s="81" t="s">
        <v>69</v>
      </c>
      <c r="E211" s="81" t="s">
        <v>278</v>
      </c>
      <c r="F211" s="81" t="s">
        <v>64</v>
      </c>
      <c r="G211" s="71">
        <v>0</v>
      </c>
      <c r="H211" s="71">
        <v>0</v>
      </c>
      <c r="I211" s="71">
        <v>0</v>
      </c>
    </row>
    <row r="212" spans="1:9" s="66" customFormat="1" ht="21" customHeight="1">
      <c r="A212" s="92" t="s">
        <v>27</v>
      </c>
      <c r="B212" s="93" t="s">
        <v>47</v>
      </c>
      <c r="C212" s="94" t="s">
        <v>83</v>
      </c>
      <c r="D212" s="94" t="s">
        <v>69</v>
      </c>
      <c r="E212" s="94" t="s">
        <v>62</v>
      </c>
      <c r="F212" s="94"/>
      <c r="G212" s="69">
        <f>G213+G220+G218</f>
        <v>31233.468200000003</v>
      </c>
      <c r="H212" s="69">
        <f>H213</f>
        <v>0</v>
      </c>
      <c r="I212" s="69">
        <f>I213</f>
        <v>0</v>
      </c>
    </row>
    <row r="213" spans="1:9" s="66" customFormat="1" ht="17.25" customHeight="1">
      <c r="A213" s="88" t="s">
        <v>28</v>
      </c>
      <c r="B213" s="89" t="s">
        <v>47</v>
      </c>
      <c r="C213" s="81" t="s">
        <v>83</v>
      </c>
      <c r="D213" s="81" t="s">
        <v>69</v>
      </c>
      <c r="E213" s="81" t="s">
        <v>99</v>
      </c>
      <c r="F213" s="81"/>
      <c r="G213" s="71">
        <f>G214</f>
        <v>82.7</v>
      </c>
      <c r="H213" s="71">
        <f>H214</f>
        <v>0</v>
      </c>
      <c r="I213" s="71">
        <f>I214</f>
        <v>0</v>
      </c>
    </row>
    <row r="214" spans="1:9" s="66" customFormat="1" ht="17.25" customHeight="1">
      <c r="A214" s="88" t="s">
        <v>28</v>
      </c>
      <c r="B214" s="89" t="s">
        <v>47</v>
      </c>
      <c r="C214" s="81" t="s">
        <v>83</v>
      </c>
      <c r="D214" s="81" t="s">
        <v>69</v>
      </c>
      <c r="E214" s="81" t="s">
        <v>65</v>
      </c>
      <c r="F214" s="81"/>
      <c r="G214" s="71">
        <f>G215</f>
        <v>82.7</v>
      </c>
      <c r="H214" s="71">
        <f>H216</f>
        <v>0</v>
      </c>
      <c r="I214" s="71">
        <f>I216</f>
        <v>0</v>
      </c>
    </row>
    <row r="215" spans="1:9" s="66" customFormat="1" ht="22.5" customHeight="1">
      <c r="A215" s="88" t="s">
        <v>219</v>
      </c>
      <c r="B215" s="89" t="s">
        <v>47</v>
      </c>
      <c r="C215" s="81" t="s">
        <v>83</v>
      </c>
      <c r="D215" s="81" t="s">
        <v>69</v>
      </c>
      <c r="E215" s="81" t="s">
        <v>220</v>
      </c>
      <c r="F215" s="81"/>
      <c r="G215" s="71">
        <v>82.7</v>
      </c>
      <c r="H215" s="71">
        <v>0</v>
      </c>
      <c r="I215" s="71">
        <v>0</v>
      </c>
    </row>
    <row r="216" spans="1:9" s="66" customFormat="1" ht="17.25" customHeight="1">
      <c r="A216" s="88" t="s">
        <v>110</v>
      </c>
      <c r="B216" s="89" t="s">
        <v>47</v>
      </c>
      <c r="C216" s="81" t="s">
        <v>83</v>
      </c>
      <c r="D216" s="81" t="s">
        <v>69</v>
      </c>
      <c r="E216" s="81" t="s">
        <v>220</v>
      </c>
      <c r="F216" s="81" t="s">
        <v>64</v>
      </c>
      <c r="G216" s="71">
        <v>0</v>
      </c>
      <c r="H216" s="71">
        <v>0</v>
      </c>
      <c r="I216" s="71">
        <v>0</v>
      </c>
    </row>
    <row r="217" spans="1:9" s="66" customFormat="1" ht="22.5">
      <c r="A217" s="145" t="s">
        <v>424</v>
      </c>
      <c r="B217" s="89" t="s">
        <v>47</v>
      </c>
      <c r="C217" s="81" t="s">
        <v>83</v>
      </c>
      <c r="D217" s="81" t="s">
        <v>69</v>
      </c>
      <c r="E217" s="81" t="s">
        <v>425</v>
      </c>
      <c r="F217" s="81"/>
      <c r="G217" s="71">
        <f>G218</f>
        <v>31071.49</v>
      </c>
      <c r="H217" s="71">
        <f>H218</f>
        <v>0</v>
      </c>
      <c r="I217" s="71">
        <f>I218</f>
        <v>0</v>
      </c>
    </row>
    <row r="218" spans="1:9" s="66" customFormat="1" ht="17.25" customHeight="1">
      <c r="A218" s="129" t="s">
        <v>110</v>
      </c>
      <c r="B218" s="130" t="s">
        <v>47</v>
      </c>
      <c r="C218" s="131" t="s">
        <v>83</v>
      </c>
      <c r="D218" s="131" t="s">
        <v>69</v>
      </c>
      <c r="E218" s="131" t="s">
        <v>425</v>
      </c>
      <c r="F218" s="131" t="s">
        <v>64</v>
      </c>
      <c r="G218" s="58">
        <v>31071.49</v>
      </c>
      <c r="H218" s="71">
        <v>0</v>
      </c>
      <c r="I218" s="71">
        <v>0</v>
      </c>
    </row>
    <row r="219" spans="1:9" s="66" customFormat="1" ht="17.25" customHeight="1">
      <c r="A219" s="114" t="s">
        <v>363</v>
      </c>
      <c r="B219" s="89" t="s">
        <v>47</v>
      </c>
      <c r="C219" s="81" t="s">
        <v>83</v>
      </c>
      <c r="D219" s="81" t="s">
        <v>69</v>
      </c>
      <c r="E219" s="81" t="s">
        <v>364</v>
      </c>
      <c r="F219" s="81"/>
      <c r="G219" s="71">
        <f>G220</f>
        <v>79.2782</v>
      </c>
      <c r="H219" s="71">
        <f>H220</f>
        <v>0</v>
      </c>
      <c r="I219" s="71">
        <f>I220</f>
        <v>0</v>
      </c>
    </row>
    <row r="220" spans="1:9" s="66" customFormat="1" ht="24" customHeight="1">
      <c r="A220" s="114" t="s">
        <v>365</v>
      </c>
      <c r="B220" s="89" t="s">
        <v>47</v>
      </c>
      <c r="C220" s="81" t="s">
        <v>83</v>
      </c>
      <c r="D220" s="81" t="s">
        <v>69</v>
      </c>
      <c r="E220" s="81" t="s">
        <v>364</v>
      </c>
      <c r="F220" s="81" t="s">
        <v>366</v>
      </c>
      <c r="G220" s="71">
        <v>79.2782</v>
      </c>
      <c r="H220" s="71">
        <v>0</v>
      </c>
      <c r="I220" s="71">
        <v>0</v>
      </c>
    </row>
    <row r="221" spans="1:9" s="66" customFormat="1" ht="18" customHeight="1">
      <c r="A221" s="100" t="s">
        <v>9</v>
      </c>
      <c r="B221" s="93" t="s">
        <v>47</v>
      </c>
      <c r="C221" s="94" t="s">
        <v>83</v>
      </c>
      <c r="D221" s="94" t="s">
        <v>73</v>
      </c>
      <c r="E221" s="94"/>
      <c r="F221" s="94"/>
      <c r="G221" s="69">
        <f>G222+G227+G260+G244+G265</f>
        <v>188264.27709</v>
      </c>
      <c r="H221" s="70">
        <f>H222+H227+H260+H244</f>
        <v>144779.7229</v>
      </c>
      <c r="I221" s="70">
        <f>I222+I227+I260+I244</f>
        <v>0</v>
      </c>
    </row>
    <row r="222" spans="1:9" s="66" customFormat="1" ht="24.75" customHeight="1">
      <c r="A222" s="92" t="s">
        <v>178</v>
      </c>
      <c r="B222" s="93" t="s">
        <v>47</v>
      </c>
      <c r="C222" s="94" t="s">
        <v>83</v>
      </c>
      <c r="D222" s="94" t="s">
        <v>73</v>
      </c>
      <c r="E222" s="94" t="s">
        <v>196</v>
      </c>
      <c r="F222" s="94"/>
      <c r="G222" s="69">
        <f aca="true" t="shared" si="22" ref="G222:I225">G223</f>
        <v>185.238</v>
      </c>
      <c r="H222" s="69">
        <f t="shared" si="22"/>
        <v>0</v>
      </c>
      <c r="I222" s="69">
        <f t="shared" si="22"/>
        <v>0</v>
      </c>
    </row>
    <row r="223" spans="1:9" s="66" customFormat="1" ht="18" customHeight="1">
      <c r="A223" s="88" t="s">
        <v>167</v>
      </c>
      <c r="B223" s="89" t="s">
        <v>47</v>
      </c>
      <c r="C223" s="81" t="s">
        <v>83</v>
      </c>
      <c r="D223" s="81" t="s">
        <v>73</v>
      </c>
      <c r="E223" s="81" t="s">
        <v>323</v>
      </c>
      <c r="F223" s="81"/>
      <c r="G223" s="71">
        <f t="shared" si="22"/>
        <v>185.238</v>
      </c>
      <c r="H223" s="71">
        <f t="shared" si="22"/>
        <v>0</v>
      </c>
      <c r="I223" s="71">
        <f t="shared" si="22"/>
        <v>0</v>
      </c>
    </row>
    <row r="224" spans="1:9" s="66" customFormat="1" ht="15" customHeight="1">
      <c r="A224" s="88" t="s">
        <v>168</v>
      </c>
      <c r="B224" s="89" t="s">
        <v>47</v>
      </c>
      <c r="C224" s="81" t="s">
        <v>83</v>
      </c>
      <c r="D224" s="81" t="s">
        <v>73</v>
      </c>
      <c r="E224" s="81" t="s">
        <v>324</v>
      </c>
      <c r="F224" s="81"/>
      <c r="G224" s="71">
        <f t="shared" si="22"/>
        <v>185.238</v>
      </c>
      <c r="H224" s="71">
        <f t="shared" si="22"/>
        <v>0</v>
      </c>
      <c r="I224" s="71">
        <f t="shared" si="22"/>
        <v>0</v>
      </c>
    </row>
    <row r="225" spans="1:9" s="66" customFormat="1" ht="15" customHeight="1">
      <c r="A225" s="88" t="s">
        <v>164</v>
      </c>
      <c r="B225" s="89" t="s">
        <v>47</v>
      </c>
      <c r="C225" s="81" t="s">
        <v>83</v>
      </c>
      <c r="D225" s="81" t="s">
        <v>73</v>
      </c>
      <c r="E225" s="81" t="s">
        <v>325</v>
      </c>
      <c r="F225" s="81"/>
      <c r="G225" s="71">
        <f t="shared" si="22"/>
        <v>185.238</v>
      </c>
      <c r="H225" s="71">
        <f t="shared" si="22"/>
        <v>0</v>
      </c>
      <c r="I225" s="71">
        <f t="shared" si="22"/>
        <v>0</v>
      </c>
    </row>
    <row r="226" spans="1:9" s="66" customFormat="1" ht="16.5" customHeight="1">
      <c r="A226" s="88" t="s">
        <v>110</v>
      </c>
      <c r="B226" s="89" t="s">
        <v>47</v>
      </c>
      <c r="C226" s="81" t="s">
        <v>83</v>
      </c>
      <c r="D226" s="81" t="s">
        <v>73</v>
      </c>
      <c r="E226" s="81" t="s">
        <v>325</v>
      </c>
      <c r="F226" s="81" t="s">
        <v>64</v>
      </c>
      <c r="G226" s="71">
        <v>185.238</v>
      </c>
      <c r="H226" s="71">
        <v>0</v>
      </c>
      <c r="I226" s="71">
        <v>0</v>
      </c>
    </row>
    <row r="227" spans="1:9" s="66" customFormat="1" ht="26.25" customHeight="1">
      <c r="A227" s="92" t="s">
        <v>155</v>
      </c>
      <c r="B227" s="93" t="s">
        <v>47</v>
      </c>
      <c r="C227" s="94" t="s">
        <v>83</v>
      </c>
      <c r="D227" s="94" t="s">
        <v>73</v>
      </c>
      <c r="E227" s="94" t="s">
        <v>136</v>
      </c>
      <c r="F227" s="94"/>
      <c r="G227" s="69">
        <f aca="true" t="shared" si="23" ref="G227:I228">G228</f>
        <v>8152.270790000001</v>
      </c>
      <c r="H227" s="69">
        <f t="shared" si="23"/>
        <v>100</v>
      </c>
      <c r="I227" s="69">
        <f t="shared" si="23"/>
        <v>0</v>
      </c>
    </row>
    <row r="228" spans="1:9" s="66" customFormat="1" ht="15" customHeight="1">
      <c r="A228" s="88" t="s">
        <v>139</v>
      </c>
      <c r="B228" s="89" t="s">
        <v>47</v>
      </c>
      <c r="C228" s="81" t="s">
        <v>83</v>
      </c>
      <c r="D228" s="81" t="s">
        <v>73</v>
      </c>
      <c r="E228" s="81" t="s">
        <v>135</v>
      </c>
      <c r="F228" s="81"/>
      <c r="G228" s="71">
        <f t="shared" si="23"/>
        <v>8152.270790000001</v>
      </c>
      <c r="H228" s="71">
        <f t="shared" si="23"/>
        <v>100</v>
      </c>
      <c r="I228" s="71">
        <f t="shared" si="23"/>
        <v>0</v>
      </c>
    </row>
    <row r="229" spans="1:9" s="66" customFormat="1" ht="15" customHeight="1">
      <c r="A229" s="88" t="s">
        <v>140</v>
      </c>
      <c r="B229" s="89" t="s">
        <v>47</v>
      </c>
      <c r="C229" s="81" t="s">
        <v>83</v>
      </c>
      <c r="D229" s="81" t="s">
        <v>73</v>
      </c>
      <c r="E229" s="81" t="s">
        <v>137</v>
      </c>
      <c r="F229" s="81"/>
      <c r="G229" s="71">
        <f>G230+G234+G237+G239+G241+G243+G232</f>
        <v>8152.270790000001</v>
      </c>
      <c r="H229" s="71">
        <f>H230</f>
        <v>100</v>
      </c>
      <c r="I229" s="71">
        <f>I230</f>
        <v>0</v>
      </c>
    </row>
    <row r="230" spans="1:9" s="66" customFormat="1" ht="14.25" customHeight="1">
      <c r="A230" s="88" t="s">
        <v>134</v>
      </c>
      <c r="B230" s="89" t="s">
        <v>47</v>
      </c>
      <c r="C230" s="81" t="s">
        <v>83</v>
      </c>
      <c r="D230" s="81" t="s">
        <v>73</v>
      </c>
      <c r="E230" s="81" t="s">
        <v>138</v>
      </c>
      <c r="F230" s="81"/>
      <c r="G230" s="71">
        <f>G231</f>
        <v>5723.20653</v>
      </c>
      <c r="H230" s="71">
        <f>H231</f>
        <v>100</v>
      </c>
      <c r="I230" s="71">
        <f>I231</f>
        <v>0</v>
      </c>
    </row>
    <row r="231" spans="1:9" s="66" customFormat="1" ht="16.5" customHeight="1">
      <c r="A231" s="88" t="s">
        <v>110</v>
      </c>
      <c r="B231" s="89" t="s">
        <v>47</v>
      </c>
      <c r="C231" s="81" t="s">
        <v>83</v>
      </c>
      <c r="D231" s="81" t="s">
        <v>73</v>
      </c>
      <c r="E231" s="81" t="s">
        <v>138</v>
      </c>
      <c r="F231" s="81" t="s">
        <v>64</v>
      </c>
      <c r="G231" s="58">
        <f>5673.20653+50</f>
        <v>5723.20653</v>
      </c>
      <c r="H231" s="58">
        <v>100</v>
      </c>
      <c r="I231" s="71">
        <v>0</v>
      </c>
    </row>
    <row r="232" spans="1:9" s="66" customFormat="1" ht="16.5" customHeight="1">
      <c r="A232" s="88" t="s">
        <v>402</v>
      </c>
      <c r="B232" s="89" t="s">
        <v>47</v>
      </c>
      <c r="C232" s="81" t="s">
        <v>83</v>
      </c>
      <c r="D232" s="81" t="s">
        <v>73</v>
      </c>
      <c r="E232" s="81" t="s">
        <v>401</v>
      </c>
      <c r="F232" s="81"/>
      <c r="G232" s="71">
        <f>G233</f>
        <v>255.20498</v>
      </c>
      <c r="H232" s="71">
        <v>0</v>
      </c>
      <c r="I232" s="71">
        <v>0</v>
      </c>
    </row>
    <row r="233" spans="1:9" s="66" customFormat="1" ht="16.5" customHeight="1">
      <c r="A233" s="88" t="s">
        <v>110</v>
      </c>
      <c r="B233" s="89" t="s">
        <v>47</v>
      </c>
      <c r="C233" s="81" t="s">
        <v>83</v>
      </c>
      <c r="D233" s="81" t="s">
        <v>73</v>
      </c>
      <c r="E233" s="81" t="s">
        <v>401</v>
      </c>
      <c r="F233" s="81" t="s">
        <v>64</v>
      </c>
      <c r="G233" s="71">
        <v>255.20498</v>
      </c>
      <c r="H233" s="71">
        <v>0</v>
      </c>
      <c r="I233" s="71">
        <v>0</v>
      </c>
    </row>
    <row r="234" spans="1:9" s="66" customFormat="1" ht="16.5" customHeight="1">
      <c r="A234" s="88" t="s">
        <v>188</v>
      </c>
      <c r="B234" s="89" t="s">
        <v>47</v>
      </c>
      <c r="C234" s="81" t="s">
        <v>83</v>
      </c>
      <c r="D234" s="81" t="s">
        <v>73</v>
      </c>
      <c r="E234" s="81" t="s">
        <v>187</v>
      </c>
      <c r="F234" s="81"/>
      <c r="G234" s="71">
        <v>100</v>
      </c>
      <c r="H234" s="71">
        <v>0</v>
      </c>
      <c r="I234" s="71">
        <v>0</v>
      </c>
    </row>
    <row r="235" spans="1:9" s="66" customFormat="1" ht="18" customHeight="1">
      <c r="A235" s="88" t="s">
        <v>110</v>
      </c>
      <c r="B235" s="89" t="s">
        <v>47</v>
      </c>
      <c r="C235" s="81" t="s">
        <v>83</v>
      </c>
      <c r="D235" s="81" t="s">
        <v>73</v>
      </c>
      <c r="E235" s="81" t="s">
        <v>187</v>
      </c>
      <c r="F235" s="81" t="s">
        <v>64</v>
      </c>
      <c r="G235" s="71">
        <v>100</v>
      </c>
      <c r="H235" s="71">
        <v>0</v>
      </c>
      <c r="I235" s="71">
        <v>0</v>
      </c>
    </row>
    <row r="236" spans="1:9" s="66" customFormat="1" ht="18" customHeight="1">
      <c r="A236" s="95" t="s">
        <v>223</v>
      </c>
      <c r="B236" s="89" t="s">
        <v>47</v>
      </c>
      <c r="C236" s="81" t="s">
        <v>83</v>
      </c>
      <c r="D236" s="81" t="s">
        <v>73</v>
      </c>
      <c r="E236" s="81" t="s">
        <v>279</v>
      </c>
      <c r="F236" s="81"/>
      <c r="G236" s="71">
        <f>G237</f>
        <v>1894.738</v>
      </c>
      <c r="H236" s="71">
        <v>0</v>
      </c>
      <c r="I236" s="71">
        <v>0</v>
      </c>
    </row>
    <row r="237" spans="1:9" s="66" customFormat="1" ht="18" customHeight="1">
      <c r="A237" s="88" t="s">
        <v>110</v>
      </c>
      <c r="B237" s="89" t="s">
        <v>47</v>
      </c>
      <c r="C237" s="81" t="s">
        <v>83</v>
      </c>
      <c r="D237" s="81" t="s">
        <v>73</v>
      </c>
      <c r="E237" s="81" t="s">
        <v>279</v>
      </c>
      <c r="F237" s="81" t="s">
        <v>64</v>
      </c>
      <c r="G237" s="71">
        <v>1894.738</v>
      </c>
      <c r="H237" s="71">
        <v>0</v>
      </c>
      <c r="I237" s="71">
        <v>0</v>
      </c>
    </row>
    <row r="238" spans="1:9" s="66" customFormat="1" ht="18" customHeight="1">
      <c r="A238" s="88" t="s">
        <v>280</v>
      </c>
      <c r="B238" s="89" t="s">
        <v>47</v>
      </c>
      <c r="C238" s="81" t="s">
        <v>83</v>
      </c>
      <c r="D238" s="81" t="s">
        <v>73</v>
      </c>
      <c r="E238" s="81" t="s">
        <v>281</v>
      </c>
      <c r="F238" s="81"/>
      <c r="G238" s="71">
        <f>G239</f>
        <v>59.12128</v>
      </c>
      <c r="H238" s="71">
        <f>H239</f>
        <v>0</v>
      </c>
      <c r="I238" s="71">
        <f>I239</f>
        <v>0</v>
      </c>
    </row>
    <row r="239" spans="1:9" s="66" customFormat="1" ht="18" customHeight="1">
      <c r="A239" s="88" t="s">
        <v>110</v>
      </c>
      <c r="B239" s="89" t="s">
        <v>47</v>
      </c>
      <c r="C239" s="81" t="s">
        <v>83</v>
      </c>
      <c r="D239" s="81" t="s">
        <v>73</v>
      </c>
      <c r="E239" s="81" t="s">
        <v>281</v>
      </c>
      <c r="F239" s="81" t="s">
        <v>64</v>
      </c>
      <c r="G239" s="71">
        <v>59.12128</v>
      </c>
      <c r="H239" s="71">
        <v>0</v>
      </c>
      <c r="I239" s="71">
        <v>0</v>
      </c>
    </row>
    <row r="240" spans="1:9" s="66" customFormat="1" ht="18" customHeight="1">
      <c r="A240" s="88" t="s">
        <v>344</v>
      </c>
      <c r="B240" s="89" t="s">
        <v>47</v>
      </c>
      <c r="C240" s="81" t="s">
        <v>83</v>
      </c>
      <c r="D240" s="81" t="s">
        <v>73</v>
      </c>
      <c r="E240" s="81" t="s">
        <v>321</v>
      </c>
      <c r="F240" s="81"/>
      <c r="G240" s="71">
        <f>G241</f>
        <v>120</v>
      </c>
      <c r="H240" s="71">
        <v>0</v>
      </c>
      <c r="I240" s="71">
        <v>0</v>
      </c>
    </row>
    <row r="241" spans="1:9" s="66" customFormat="1" ht="18" customHeight="1">
      <c r="A241" s="88" t="s">
        <v>110</v>
      </c>
      <c r="B241" s="89" t="s">
        <v>47</v>
      </c>
      <c r="C241" s="81" t="s">
        <v>83</v>
      </c>
      <c r="D241" s="81" t="s">
        <v>73</v>
      </c>
      <c r="E241" s="81" t="s">
        <v>321</v>
      </c>
      <c r="F241" s="81" t="s">
        <v>64</v>
      </c>
      <c r="G241" s="71">
        <v>120</v>
      </c>
      <c r="H241" s="71">
        <v>0</v>
      </c>
      <c r="I241" s="71">
        <v>0</v>
      </c>
    </row>
    <row r="242" spans="1:9" s="66" customFormat="1" ht="18" customHeight="1">
      <c r="A242" s="88" t="s">
        <v>282</v>
      </c>
      <c r="B242" s="89" t="s">
        <v>47</v>
      </c>
      <c r="C242" s="81" t="s">
        <v>83</v>
      </c>
      <c r="D242" s="81" t="s">
        <v>73</v>
      </c>
      <c r="E242" s="81" t="s">
        <v>322</v>
      </c>
      <c r="F242" s="81"/>
      <c r="G242" s="71">
        <f>G243</f>
        <v>0</v>
      </c>
      <c r="H242" s="71">
        <f>H243</f>
        <v>0</v>
      </c>
      <c r="I242" s="71">
        <v>0</v>
      </c>
    </row>
    <row r="243" spans="1:9" s="66" customFormat="1" ht="18" customHeight="1">
      <c r="A243" s="88" t="s">
        <v>110</v>
      </c>
      <c r="B243" s="89" t="s">
        <v>47</v>
      </c>
      <c r="C243" s="81" t="s">
        <v>83</v>
      </c>
      <c r="D243" s="81" t="s">
        <v>73</v>
      </c>
      <c r="E243" s="81" t="s">
        <v>322</v>
      </c>
      <c r="F243" s="81" t="s">
        <v>64</v>
      </c>
      <c r="G243" s="71">
        <v>0</v>
      </c>
      <c r="H243" s="71">
        <v>0</v>
      </c>
      <c r="I243" s="71">
        <v>0</v>
      </c>
    </row>
    <row r="244" spans="1:9" s="66" customFormat="1" ht="27" customHeight="1">
      <c r="A244" s="110" t="s">
        <v>330</v>
      </c>
      <c r="B244" s="93" t="s">
        <v>47</v>
      </c>
      <c r="C244" s="94" t="s">
        <v>83</v>
      </c>
      <c r="D244" s="94" t="s">
        <v>73</v>
      </c>
      <c r="E244" s="94" t="s">
        <v>143</v>
      </c>
      <c r="F244" s="94"/>
      <c r="G244" s="69">
        <f>G245+G256</f>
        <v>128889.43938</v>
      </c>
      <c r="H244" s="69">
        <f>H256</f>
        <v>0</v>
      </c>
      <c r="I244" s="69">
        <f>I245</f>
        <v>0</v>
      </c>
    </row>
    <row r="245" spans="1:9" s="66" customFormat="1" ht="16.5" customHeight="1">
      <c r="A245" s="95" t="s">
        <v>345</v>
      </c>
      <c r="B245" s="89" t="s">
        <v>47</v>
      </c>
      <c r="C245" s="81" t="s">
        <v>83</v>
      </c>
      <c r="D245" s="81" t="s">
        <v>73</v>
      </c>
      <c r="E245" s="81" t="s">
        <v>144</v>
      </c>
      <c r="F245" s="94"/>
      <c r="G245" s="71">
        <f>G251+G250+G248</f>
        <v>128889.43938</v>
      </c>
      <c r="H245" s="71">
        <f>H251</f>
        <v>0</v>
      </c>
      <c r="I245" s="71">
        <f>I251</f>
        <v>0</v>
      </c>
    </row>
    <row r="246" spans="1:9" s="66" customFormat="1" ht="16.5" customHeight="1">
      <c r="A246" s="95" t="s">
        <v>375</v>
      </c>
      <c r="B246" s="89" t="s">
        <v>47</v>
      </c>
      <c r="C246" s="81" t="s">
        <v>83</v>
      </c>
      <c r="D246" s="81" t="s">
        <v>73</v>
      </c>
      <c r="E246" s="81" t="s">
        <v>377</v>
      </c>
      <c r="F246" s="94"/>
      <c r="G246" s="71">
        <f>G249+G247</f>
        <v>22799.41012</v>
      </c>
      <c r="H246" s="71">
        <f>H249+H247</f>
        <v>0</v>
      </c>
      <c r="I246" s="71">
        <f>I249+I247</f>
        <v>0</v>
      </c>
    </row>
    <row r="247" spans="1:9" s="66" customFormat="1" ht="16.5" customHeight="1">
      <c r="A247" s="136" t="s">
        <v>404</v>
      </c>
      <c r="B247" s="89" t="s">
        <v>47</v>
      </c>
      <c r="C247" s="81" t="s">
        <v>83</v>
      </c>
      <c r="D247" s="81" t="s">
        <v>73</v>
      </c>
      <c r="E247" s="81" t="s">
        <v>403</v>
      </c>
      <c r="F247" s="94"/>
      <c r="G247" s="71">
        <f>G248</f>
        <v>22471.91012</v>
      </c>
      <c r="H247" s="71">
        <f>H248</f>
        <v>0</v>
      </c>
      <c r="I247" s="71">
        <f>I248</f>
        <v>0</v>
      </c>
    </row>
    <row r="248" spans="1:9" s="66" customFormat="1" ht="16.5" customHeight="1">
      <c r="A248" s="114" t="s">
        <v>110</v>
      </c>
      <c r="B248" s="89" t="s">
        <v>47</v>
      </c>
      <c r="C248" s="81" t="s">
        <v>83</v>
      </c>
      <c r="D248" s="81" t="s">
        <v>73</v>
      </c>
      <c r="E248" s="81" t="s">
        <v>403</v>
      </c>
      <c r="F248" s="81" t="s">
        <v>64</v>
      </c>
      <c r="G248" s="71">
        <v>22471.91012</v>
      </c>
      <c r="H248" s="71">
        <v>0</v>
      </c>
      <c r="I248" s="71">
        <v>0</v>
      </c>
    </row>
    <row r="249" spans="1:9" s="66" customFormat="1" ht="16.5" customHeight="1">
      <c r="A249" s="95" t="s">
        <v>376</v>
      </c>
      <c r="B249" s="89" t="s">
        <v>47</v>
      </c>
      <c r="C249" s="81" t="s">
        <v>83</v>
      </c>
      <c r="D249" s="81" t="s">
        <v>73</v>
      </c>
      <c r="E249" s="81" t="s">
        <v>378</v>
      </c>
      <c r="F249" s="94"/>
      <c r="G249" s="71">
        <v>327.5</v>
      </c>
      <c r="H249" s="71">
        <v>0</v>
      </c>
      <c r="I249" s="71">
        <v>0</v>
      </c>
    </row>
    <row r="250" spans="1:9" s="66" customFormat="1" ht="16.5" customHeight="1">
      <c r="A250" s="95" t="s">
        <v>110</v>
      </c>
      <c r="B250" s="89" t="s">
        <v>47</v>
      </c>
      <c r="C250" s="81" t="s">
        <v>83</v>
      </c>
      <c r="D250" s="81" t="s">
        <v>73</v>
      </c>
      <c r="E250" s="81" t="s">
        <v>378</v>
      </c>
      <c r="F250" s="81" t="s">
        <v>64</v>
      </c>
      <c r="G250" s="71">
        <v>327.5</v>
      </c>
      <c r="H250" s="71">
        <v>0</v>
      </c>
      <c r="I250" s="71">
        <v>0</v>
      </c>
    </row>
    <row r="251" spans="1:9" s="66" customFormat="1" ht="15.75" customHeight="1">
      <c r="A251" s="95" t="s">
        <v>346</v>
      </c>
      <c r="B251" s="89" t="s">
        <v>47</v>
      </c>
      <c r="C251" s="81" t="s">
        <v>83</v>
      </c>
      <c r="D251" s="81" t="s">
        <v>73</v>
      </c>
      <c r="E251" s="81" t="s">
        <v>176</v>
      </c>
      <c r="F251" s="94"/>
      <c r="G251" s="71">
        <f>G252+G254</f>
        <v>106090.02926</v>
      </c>
      <c r="H251" s="71">
        <f>H252</f>
        <v>0</v>
      </c>
      <c r="I251" s="71">
        <f>I252</f>
        <v>0</v>
      </c>
    </row>
    <row r="252" spans="1:9" s="66" customFormat="1" ht="14.25" customHeight="1">
      <c r="A252" s="119" t="s">
        <v>347</v>
      </c>
      <c r="B252" s="89" t="s">
        <v>47</v>
      </c>
      <c r="C252" s="81" t="s">
        <v>83</v>
      </c>
      <c r="D252" s="81" t="s">
        <v>73</v>
      </c>
      <c r="E252" s="81" t="s">
        <v>175</v>
      </c>
      <c r="F252" s="94"/>
      <c r="G252" s="71">
        <f>G253</f>
        <v>28090</v>
      </c>
      <c r="H252" s="71">
        <f>H253</f>
        <v>0</v>
      </c>
      <c r="I252" s="71">
        <f>I253</f>
        <v>0</v>
      </c>
    </row>
    <row r="253" spans="1:9" s="66" customFormat="1" ht="18" customHeight="1">
      <c r="A253" s="88" t="s">
        <v>110</v>
      </c>
      <c r="B253" s="89" t="s">
        <v>47</v>
      </c>
      <c r="C253" s="81" t="s">
        <v>83</v>
      </c>
      <c r="D253" s="81" t="s">
        <v>73</v>
      </c>
      <c r="E253" s="81" t="s">
        <v>177</v>
      </c>
      <c r="F253" s="81" t="s">
        <v>64</v>
      </c>
      <c r="G253" s="71">
        <v>28090</v>
      </c>
      <c r="H253" s="71">
        <v>0</v>
      </c>
      <c r="I253" s="71">
        <v>0</v>
      </c>
    </row>
    <row r="254" spans="1:9" s="66" customFormat="1" ht="33.75" customHeight="1">
      <c r="A254" s="80" t="s">
        <v>355</v>
      </c>
      <c r="B254" s="89" t="s">
        <v>47</v>
      </c>
      <c r="C254" s="81" t="s">
        <v>83</v>
      </c>
      <c r="D254" s="81" t="s">
        <v>73</v>
      </c>
      <c r="E254" s="81" t="s">
        <v>356</v>
      </c>
      <c r="F254" s="81"/>
      <c r="G254" s="71">
        <v>78000.02926</v>
      </c>
      <c r="H254" s="71">
        <v>0</v>
      </c>
      <c r="I254" s="71">
        <v>0</v>
      </c>
    </row>
    <row r="255" spans="1:9" s="66" customFormat="1" ht="18" customHeight="1">
      <c r="A255" s="88" t="s">
        <v>110</v>
      </c>
      <c r="B255" s="89" t="s">
        <v>47</v>
      </c>
      <c r="C255" s="81" t="s">
        <v>83</v>
      </c>
      <c r="D255" s="81" t="s">
        <v>73</v>
      </c>
      <c r="E255" s="81" t="s">
        <v>356</v>
      </c>
      <c r="F255" s="81" t="s">
        <v>64</v>
      </c>
      <c r="G255" s="71">
        <v>78000.02926</v>
      </c>
      <c r="H255" s="71">
        <v>0</v>
      </c>
      <c r="I255" s="71">
        <v>0</v>
      </c>
    </row>
    <row r="256" spans="1:9" s="66" customFormat="1" ht="18" customHeight="1">
      <c r="A256" s="88" t="s">
        <v>231</v>
      </c>
      <c r="B256" s="89" t="s">
        <v>47</v>
      </c>
      <c r="C256" s="81" t="s">
        <v>83</v>
      </c>
      <c r="D256" s="81" t="s">
        <v>73</v>
      </c>
      <c r="E256" s="81" t="s">
        <v>234</v>
      </c>
      <c r="F256" s="81"/>
      <c r="G256" s="71">
        <f aca="true" t="shared" si="24" ref="G256:I258">G257</f>
        <v>0</v>
      </c>
      <c r="H256" s="71">
        <f t="shared" si="24"/>
        <v>0</v>
      </c>
      <c r="I256" s="71">
        <f t="shared" si="24"/>
        <v>0</v>
      </c>
    </row>
    <row r="257" spans="1:9" s="66" customFormat="1" ht="18" customHeight="1">
      <c r="A257" s="88" t="s">
        <v>232</v>
      </c>
      <c r="B257" s="89" t="s">
        <v>47</v>
      </c>
      <c r="C257" s="81" t="s">
        <v>83</v>
      </c>
      <c r="D257" s="81" t="s">
        <v>73</v>
      </c>
      <c r="E257" s="81" t="s">
        <v>235</v>
      </c>
      <c r="F257" s="81"/>
      <c r="G257" s="71">
        <f t="shared" si="24"/>
        <v>0</v>
      </c>
      <c r="H257" s="71">
        <f t="shared" si="24"/>
        <v>0</v>
      </c>
      <c r="I257" s="71">
        <f t="shared" si="24"/>
        <v>0</v>
      </c>
    </row>
    <row r="258" spans="1:9" s="66" customFormat="1" ht="18" customHeight="1">
      <c r="A258" s="88" t="s">
        <v>233</v>
      </c>
      <c r="B258" s="89" t="s">
        <v>47</v>
      </c>
      <c r="C258" s="81" t="s">
        <v>83</v>
      </c>
      <c r="D258" s="81" t="s">
        <v>73</v>
      </c>
      <c r="E258" s="81" t="s">
        <v>247</v>
      </c>
      <c r="F258" s="81"/>
      <c r="G258" s="71">
        <f t="shared" si="24"/>
        <v>0</v>
      </c>
      <c r="H258" s="71">
        <f t="shared" si="24"/>
        <v>0</v>
      </c>
      <c r="I258" s="71">
        <f t="shared" si="24"/>
        <v>0</v>
      </c>
    </row>
    <row r="259" spans="1:9" s="66" customFormat="1" ht="18" customHeight="1">
      <c r="A259" s="88" t="s">
        <v>110</v>
      </c>
      <c r="B259" s="89" t="s">
        <v>47</v>
      </c>
      <c r="C259" s="81" t="s">
        <v>83</v>
      </c>
      <c r="D259" s="81" t="s">
        <v>73</v>
      </c>
      <c r="E259" s="81" t="s">
        <v>247</v>
      </c>
      <c r="F259" s="81" t="s">
        <v>64</v>
      </c>
      <c r="G259" s="71">
        <v>0</v>
      </c>
      <c r="H259" s="71">
        <v>0</v>
      </c>
      <c r="I259" s="71">
        <v>0</v>
      </c>
    </row>
    <row r="260" spans="1:9" s="66" customFormat="1" ht="27" customHeight="1">
      <c r="A260" s="110" t="s">
        <v>331</v>
      </c>
      <c r="B260" s="93" t="s">
        <v>47</v>
      </c>
      <c r="C260" s="94" t="s">
        <v>83</v>
      </c>
      <c r="D260" s="94" t="s">
        <v>73</v>
      </c>
      <c r="E260" s="94" t="s">
        <v>148</v>
      </c>
      <c r="F260" s="81"/>
      <c r="G260" s="69">
        <f aca="true" t="shared" si="25" ref="G260:I263">G261</f>
        <v>50907.269</v>
      </c>
      <c r="H260" s="69">
        <f t="shared" si="25"/>
        <v>144679.7229</v>
      </c>
      <c r="I260" s="69">
        <f t="shared" si="25"/>
        <v>0</v>
      </c>
    </row>
    <row r="261" spans="1:9" s="66" customFormat="1" ht="18" customHeight="1">
      <c r="A261" s="95" t="s">
        <v>145</v>
      </c>
      <c r="B261" s="89" t="s">
        <v>47</v>
      </c>
      <c r="C261" s="81" t="s">
        <v>83</v>
      </c>
      <c r="D261" s="81" t="s">
        <v>73</v>
      </c>
      <c r="E261" s="81" t="s">
        <v>149</v>
      </c>
      <c r="F261" s="81"/>
      <c r="G261" s="71">
        <f t="shared" si="25"/>
        <v>50907.269</v>
      </c>
      <c r="H261" s="71">
        <f t="shared" si="25"/>
        <v>144679.7229</v>
      </c>
      <c r="I261" s="71">
        <f t="shared" si="25"/>
        <v>0</v>
      </c>
    </row>
    <row r="262" spans="1:9" s="66" customFormat="1" ht="18" customHeight="1">
      <c r="A262" s="95" t="s">
        <v>146</v>
      </c>
      <c r="B262" s="89" t="s">
        <v>47</v>
      </c>
      <c r="C262" s="81" t="s">
        <v>83</v>
      </c>
      <c r="D262" s="81" t="s">
        <v>73</v>
      </c>
      <c r="E262" s="81" t="s">
        <v>150</v>
      </c>
      <c r="F262" s="81"/>
      <c r="G262" s="71">
        <f t="shared" si="25"/>
        <v>50907.269</v>
      </c>
      <c r="H262" s="71">
        <f t="shared" si="25"/>
        <v>144679.7229</v>
      </c>
      <c r="I262" s="71">
        <f t="shared" si="25"/>
        <v>0</v>
      </c>
    </row>
    <row r="263" spans="1:9" s="66" customFormat="1" ht="18" customHeight="1">
      <c r="A263" s="95" t="s">
        <v>151</v>
      </c>
      <c r="B263" s="89" t="s">
        <v>47</v>
      </c>
      <c r="C263" s="81" t="s">
        <v>83</v>
      </c>
      <c r="D263" s="81" t="s">
        <v>73</v>
      </c>
      <c r="E263" s="81" t="s">
        <v>147</v>
      </c>
      <c r="F263" s="81"/>
      <c r="G263" s="71">
        <f t="shared" si="25"/>
        <v>50907.269</v>
      </c>
      <c r="H263" s="71">
        <f t="shared" si="25"/>
        <v>144679.7229</v>
      </c>
      <c r="I263" s="71">
        <f t="shared" si="25"/>
        <v>0</v>
      </c>
    </row>
    <row r="264" spans="1:9" s="66" customFormat="1" ht="18" customHeight="1">
      <c r="A264" s="95" t="s">
        <v>88</v>
      </c>
      <c r="B264" s="89" t="s">
        <v>47</v>
      </c>
      <c r="C264" s="81" t="s">
        <v>83</v>
      </c>
      <c r="D264" s="81" t="s">
        <v>73</v>
      </c>
      <c r="E264" s="81" t="s">
        <v>147</v>
      </c>
      <c r="F264" s="81" t="s">
        <v>84</v>
      </c>
      <c r="G264" s="71">
        <v>50907.269</v>
      </c>
      <c r="H264" s="71">
        <v>144679.7229</v>
      </c>
      <c r="I264" s="71">
        <v>0</v>
      </c>
    </row>
    <row r="265" spans="1:9" s="90" customFormat="1" ht="18" customHeight="1">
      <c r="A265" s="92" t="s">
        <v>27</v>
      </c>
      <c r="B265" s="93" t="s">
        <v>47</v>
      </c>
      <c r="C265" s="94" t="s">
        <v>83</v>
      </c>
      <c r="D265" s="94" t="s">
        <v>73</v>
      </c>
      <c r="E265" s="94" t="s">
        <v>62</v>
      </c>
      <c r="F265" s="81"/>
      <c r="G265" s="71">
        <f>G266</f>
        <v>130.05992</v>
      </c>
      <c r="H265" s="71">
        <v>0</v>
      </c>
      <c r="I265" s="71">
        <v>0</v>
      </c>
    </row>
    <row r="266" spans="1:9" s="90" customFormat="1" ht="18" customHeight="1">
      <c r="A266" s="88" t="s">
        <v>28</v>
      </c>
      <c r="B266" s="89" t="s">
        <v>47</v>
      </c>
      <c r="C266" s="81" t="s">
        <v>83</v>
      </c>
      <c r="D266" s="81" t="s">
        <v>73</v>
      </c>
      <c r="E266" s="81" t="s">
        <v>99</v>
      </c>
      <c r="F266" s="81"/>
      <c r="G266" s="71">
        <f>G267</f>
        <v>130.05992</v>
      </c>
      <c r="H266" s="71">
        <v>0</v>
      </c>
      <c r="I266" s="71">
        <v>0</v>
      </c>
    </row>
    <row r="267" spans="1:9" s="90" customFormat="1" ht="18" customHeight="1">
      <c r="A267" s="88" t="s">
        <v>28</v>
      </c>
      <c r="B267" s="89" t="s">
        <v>47</v>
      </c>
      <c r="C267" s="81" t="s">
        <v>83</v>
      </c>
      <c r="D267" s="81" t="s">
        <v>73</v>
      </c>
      <c r="E267" s="81" t="s">
        <v>65</v>
      </c>
      <c r="F267" s="81"/>
      <c r="G267" s="71">
        <f>G268</f>
        <v>130.05992</v>
      </c>
      <c r="H267" s="71">
        <v>0</v>
      </c>
      <c r="I267" s="71">
        <v>0</v>
      </c>
    </row>
    <row r="268" spans="1:9" s="90" customFormat="1" ht="18.75" customHeight="1">
      <c r="A268" s="88" t="s">
        <v>390</v>
      </c>
      <c r="B268" s="89" t="s">
        <v>47</v>
      </c>
      <c r="C268" s="81" t="s">
        <v>83</v>
      </c>
      <c r="D268" s="81" t="s">
        <v>73</v>
      </c>
      <c r="E268" s="81" t="s">
        <v>423</v>
      </c>
      <c r="F268" s="81"/>
      <c r="G268" s="71">
        <f>G269+G270</f>
        <v>130.05992</v>
      </c>
      <c r="H268" s="71">
        <v>0</v>
      </c>
      <c r="I268" s="71">
        <v>0</v>
      </c>
    </row>
    <row r="269" spans="1:9" s="90" customFormat="1" ht="22.5">
      <c r="A269" s="114" t="s">
        <v>422</v>
      </c>
      <c r="B269" s="89" t="s">
        <v>47</v>
      </c>
      <c r="C269" s="81" t="s">
        <v>83</v>
      </c>
      <c r="D269" s="81" t="s">
        <v>73</v>
      </c>
      <c r="E269" s="81" t="s">
        <v>423</v>
      </c>
      <c r="F269" s="81" t="s">
        <v>64</v>
      </c>
      <c r="G269" s="71">
        <v>0.88037</v>
      </c>
      <c r="H269" s="71">
        <v>0</v>
      </c>
      <c r="I269" s="71">
        <v>0</v>
      </c>
    </row>
    <row r="270" spans="1:9" s="90" customFormat="1" ht="18" customHeight="1">
      <c r="A270" s="95" t="s">
        <v>296</v>
      </c>
      <c r="B270" s="89" t="s">
        <v>47</v>
      </c>
      <c r="C270" s="81" t="s">
        <v>83</v>
      </c>
      <c r="D270" s="81" t="s">
        <v>73</v>
      </c>
      <c r="E270" s="81" t="s">
        <v>423</v>
      </c>
      <c r="F270" s="81" t="s">
        <v>298</v>
      </c>
      <c r="G270" s="71">
        <v>129.17955</v>
      </c>
      <c r="H270" s="71">
        <v>0</v>
      </c>
      <c r="I270" s="71">
        <v>0</v>
      </c>
    </row>
    <row r="271" spans="1:9" s="66" customFormat="1" ht="15.75" customHeight="1">
      <c r="A271" s="100" t="s">
        <v>12</v>
      </c>
      <c r="B271" s="93" t="s">
        <v>47</v>
      </c>
      <c r="C271" s="94" t="s">
        <v>83</v>
      </c>
      <c r="D271" s="94" t="s">
        <v>83</v>
      </c>
      <c r="E271" s="94"/>
      <c r="F271" s="94"/>
      <c r="G271" s="69">
        <f>G274</f>
        <v>27486.397080000002</v>
      </c>
      <c r="H271" s="70">
        <f>H274</f>
        <v>12775.82412</v>
      </c>
      <c r="I271" s="70">
        <f>I274</f>
        <v>15288.218</v>
      </c>
    </row>
    <row r="272" spans="1:9" s="66" customFormat="1" ht="24.75" customHeight="1">
      <c r="A272" s="110" t="s">
        <v>155</v>
      </c>
      <c r="B272" s="89" t="s">
        <v>47</v>
      </c>
      <c r="C272" s="81" t="s">
        <v>83</v>
      </c>
      <c r="D272" s="81" t="s">
        <v>83</v>
      </c>
      <c r="E272" s="94" t="s">
        <v>136</v>
      </c>
      <c r="F272" s="94"/>
      <c r="G272" s="69">
        <f aca="true" t="shared" si="26" ref="G272:I274">G273</f>
        <v>27486.397080000002</v>
      </c>
      <c r="H272" s="69">
        <f t="shared" si="26"/>
        <v>12775.82412</v>
      </c>
      <c r="I272" s="69">
        <f t="shared" si="26"/>
        <v>15288.218</v>
      </c>
    </row>
    <row r="273" spans="1:9" s="66" customFormat="1" ht="33" customHeight="1">
      <c r="A273" s="88" t="s">
        <v>351</v>
      </c>
      <c r="B273" s="89" t="s">
        <v>47</v>
      </c>
      <c r="C273" s="81" t="s">
        <v>83</v>
      </c>
      <c r="D273" s="81" t="s">
        <v>83</v>
      </c>
      <c r="E273" s="81" t="s">
        <v>302</v>
      </c>
      <c r="F273" s="94"/>
      <c r="G273" s="71">
        <f t="shared" si="26"/>
        <v>27486.397080000002</v>
      </c>
      <c r="H273" s="71">
        <f t="shared" si="26"/>
        <v>12775.82412</v>
      </c>
      <c r="I273" s="71">
        <f t="shared" si="26"/>
        <v>15288.218</v>
      </c>
    </row>
    <row r="274" spans="1:9" s="66" customFormat="1" ht="33" customHeight="1">
      <c r="A274" s="88" t="s">
        <v>352</v>
      </c>
      <c r="B274" s="89" t="s">
        <v>47</v>
      </c>
      <c r="C274" s="81" t="s">
        <v>83</v>
      </c>
      <c r="D274" s="81" t="s">
        <v>83</v>
      </c>
      <c r="E274" s="81" t="s">
        <v>303</v>
      </c>
      <c r="F274" s="94"/>
      <c r="G274" s="71">
        <f t="shared" si="26"/>
        <v>27486.397080000002</v>
      </c>
      <c r="H274" s="71">
        <f t="shared" si="26"/>
        <v>12775.82412</v>
      </c>
      <c r="I274" s="71">
        <f t="shared" si="26"/>
        <v>15288.218</v>
      </c>
    </row>
    <row r="275" spans="1:9" s="66" customFormat="1" ht="37.5" customHeight="1">
      <c r="A275" s="112" t="s">
        <v>350</v>
      </c>
      <c r="B275" s="89" t="s">
        <v>47</v>
      </c>
      <c r="C275" s="81" t="s">
        <v>83</v>
      </c>
      <c r="D275" s="81" t="s">
        <v>83</v>
      </c>
      <c r="E275" s="81" t="s">
        <v>297</v>
      </c>
      <c r="F275" s="94"/>
      <c r="G275" s="71">
        <f>G276+G277+G279+G278</f>
        <v>27486.397080000002</v>
      </c>
      <c r="H275" s="71">
        <f>H276+H277+H279</f>
        <v>12775.82412</v>
      </c>
      <c r="I275" s="71">
        <f>I276+I277+I279</f>
        <v>15288.218</v>
      </c>
    </row>
    <row r="276" spans="1:9" s="66" customFormat="1" ht="18" customHeight="1">
      <c r="A276" s="113" t="s">
        <v>126</v>
      </c>
      <c r="B276" s="89" t="s">
        <v>47</v>
      </c>
      <c r="C276" s="81" t="s">
        <v>83</v>
      </c>
      <c r="D276" s="81" t="s">
        <v>83</v>
      </c>
      <c r="E276" s="81" t="s">
        <v>297</v>
      </c>
      <c r="F276" s="81" t="s">
        <v>299</v>
      </c>
      <c r="G276" s="58">
        <f>24736.81018-80.87268+192</f>
        <v>24847.9375</v>
      </c>
      <c r="H276" s="71">
        <v>12668.95312</v>
      </c>
      <c r="I276" s="71">
        <v>15187.37</v>
      </c>
    </row>
    <row r="277" spans="1:9" s="66" customFormat="1" ht="18" customHeight="1">
      <c r="A277" s="88" t="s">
        <v>110</v>
      </c>
      <c r="B277" s="89" t="s">
        <v>47</v>
      </c>
      <c r="C277" s="81" t="s">
        <v>83</v>
      </c>
      <c r="D277" s="81" t="s">
        <v>83</v>
      </c>
      <c r="E277" s="81" t="s">
        <v>297</v>
      </c>
      <c r="F277" s="81" t="s">
        <v>64</v>
      </c>
      <c r="G277" s="58">
        <f>1983.83434+20+30.61277+328+100</f>
        <v>2462.44711</v>
      </c>
      <c r="H277" s="71">
        <v>76.792</v>
      </c>
      <c r="I277" s="71">
        <v>70.792</v>
      </c>
    </row>
    <row r="278" spans="1:9" s="66" customFormat="1" ht="18" customHeight="1">
      <c r="A278" s="88" t="s">
        <v>374</v>
      </c>
      <c r="B278" s="89" t="s">
        <v>47</v>
      </c>
      <c r="C278" s="81" t="s">
        <v>83</v>
      </c>
      <c r="D278" s="81" t="s">
        <v>83</v>
      </c>
      <c r="E278" s="81" t="s">
        <v>297</v>
      </c>
      <c r="F278" s="81" t="s">
        <v>217</v>
      </c>
      <c r="G278" s="71">
        <f>50.1842+80.87268</f>
        <v>131.05688</v>
      </c>
      <c r="H278" s="71">
        <v>0</v>
      </c>
      <c r="I278" s="71">
        <v>0</v>
      </c>
    </row>
    <row r="279" spans="1:9" s="66" customFormat="1" ht="14.25" customHeight="1">
      <c r="A279" s="95" t="s">
        <v>296</v>
      </c>
      <c r="B279" s="89" t="s">
        <v>47</v>
      </c>
      <c r="C279" s="81" t="s">
        <v>83</v>
      </c>
      <c r="D279" s="81" t="s">
        <v>83</v>
      </c>
      <c r="E279" s="81" t="s">
        <v>297</v>
      </c>
      <c r="F279" s="81" t="s">
        <v>298</v>
      </c>
      <c r="G279" s="71">
        <v>44.95559</v>
      </c>
      <c r="H279" s="71">
        <v>30.079</v>
      </c>
      <c r="I279" s="71">
        <v>30.056</v>
      </c>
    </row>
    <row r="280" spans="1:9" s="66" customFormat="1" ht="14.25" customHeight="1">
      <c r="A280" s="100" t="s">
        <v>49</v>
      </c>
      <c r="B280" s="93" t="s">
        <v>47</v>
      </c>
      <c r="C280" s="94" t="s">
        <v>89</v>
      </c>
      <c r="D280" s="94" t="s">
        <v>57</v>
      </c>
      <c r="E280" s="94"/>
      <c r="F280" s="94"/>
      <c r="G280" s="69">
        <f>G287+G281</f>
        <v>1044.91442</v>
      </c>
      <c r="H280" s="69">
        <f>H287+H281</f>
        <v>418.91442</v>
      </c>
      <c r="I280" s="69">
        <f>I287+I281</f>
        <v>418.91442</v>
      </c>
    </row>
    <row r="281" spans="1:9" s="66" customFormat="1" ht="36.75" customHeight="1">
      <c r="A281" s="120" t="s">
        <v>183</v>
      </c>
      <c r="B281" s="93" t="s">
        <v>47</v>
      </c>
      <c r="C281" s="94" t="s">
        <v>89</v>
      </c>
      <c r="D281" s="94" t="s">
        <v>83</v>
      </c>
      <c r="E281" s="94"/>
      <c r="F281" s="94"/>
      <c r="G281" s="69">
        <f aca="true" t="shared" si="27" ref="G281:I285">G282</f>
        <v>61</v>
      </c>
      <c r="H281" s="69">
        <f t="shared" si="27"/>
        <v>0</v>
      </c>
      <c r="I281" s="69">
        <f t="shared" si="27"/>
        <v>0</v>
      </c>
    </row>
    <row r="282" spans="1:9" s="66" customFormat="1" ht="14.25" customHeight="1">
      <c r="A282" s="88" t="s">
        <v>27</v>
      </c>
      <c r="B282" s="89" t="s">
        <v>47</v>
      </c>
      <c r="C282" s="81" t="s">
        <v>89</v>
      </c>
      <c r="D282" s="81" t="s">
        <v>83</v>
      </c>
      <c r="E282" s="81" t="s">
        <v>62</v>
      </c>
      <c r="F282" s="94"/>
      <c r="G282" s="71">
        <f t="shared" si="27"/>
        <v>61</v>
      </c>
      <c r="H282" s="71">
        <f t="shared" si="27"/>
        <v>0</v>
      </c>
      <c r="I282" s="71">
        <f t="shared" si="27"/>
        <v>0</v>
      </c>
    </row>
    <row r="283" spans="1:9" s="66" customFormat="1" ht="14.25" customHeight="1">
      <c r="A283" s="88" t="s">
        <v>28</v>
      </c>
      <c r="B283" s="89" t="s">
        <v>47</v>
      </c>
      <c r="C283" s="81" t="s">
        <v>89</v>
      </c>
      <c r="D283" s="81" t="s">
        <v>83</v>
      </c>
      <c r="E283" s="81" t="s">
        <v>99</v>
      </c>
      <c r="F283" s="94"/>
      <c r="G283" s="71">
        <f t="shared" si="27"/>
        <v>61</v>
      </c>
      <c r="H283" s="71">
        <f t="shared" si="27"/>
        <v>0</v>
      </c>
      <c r="I283" s="71">
        <f t="shared" si="27"/>
        <v>0</v>
      </c>
    </row>
    <row r="284" spans="1:9" s="66" customFormat="1" ht="14.25" customHeight="1">
      <c r="A284" s="88" t="s">
        <v>28</v>
      </c>
      <c r="B284" s="89" t="s">
        <v>47</v>
      </c>
      <c r="C284" s="81" t="s">
        <v>89</v>
      </c>
      <c r="D284" s="81" t="s">
        <v>83</v>
      </c>
      <c r="E284" s="81" t="s">
        <v>65</v>
      </c>
      <c r="F284" s="94"/>
      <c r="G284" s="71">
        <f t="shared" si="27"/>
        <v>61</v>
      </c>
      <c r="H284" s="71">
        <f t="shared" si="27"/>
        <v>0</v>
      </c>
      <c r="I284" s="71">
        <f t="shared" si="27"/>
        <v>0</v>
      </c>
    </row>
    <row r="285" spans="1:9" s="66" customFormat="1" ht="14.25" customHeight="1">
      <c r="A285" s="88" t="s">
        <v>182</v>
      </c>
      <c r="B285" s="89" t="s">
        <v>47</v>
      </c>
      <c r="C285" s="81" t="s">
        <v>89</v>
      </c>
      <c r="D285" s="81" t="s">
        <v>83</v>
      </c>
      <c r="E285" s="81" t="s">
        <v>181</v>
      </c>
      <c r="F285" s="94"/>
      <c r="G285" s="71">
        <f t="shared" si="27"/>
        <v>61</v>
      </c>
      <c r="H285" s="71">
        <f t="shared" si="27"/>
        <v>0</v>
      </c>
      <c r="I285" s="71">
        <f t="shared" si="27"/>
        <v>0</v>
      </c>
    </row>
    <row r="286" spans="1:9" s="66" customFormat="1" ht="13.5" customHeight="1">
      <c r="A286" s="88" t="s">
        <v>110</v>
      </c>
      <c r="B286" s="89" t="s">
        <v>47</v>
      </c>
      <c r="C286" s="81" t="s">
        <v>89</v>
      </c>
      <c r="D286" s="81" t="s">
        <v>83</v>
      </c>
      <c r="E286" s="81" t="s">
        <v>181</v>
      </c>
      <c r="F286" s="81" t="s">
        <v>64</v>
      </c>
      <c r="G286" s="71">
        <v>61</v>
      </c>
      <c r="H286" s="71">
        <v>0</v>
      </c>
      <c r="I286" s="71">
        <v>0</v>
      </c>
    </row>
    <row r="287" spans="1:9" s="66" customFormat="1" ht="18.75" customHeight="1">
      <c r="A287" s="100" t="s">
        <v>170</v>
      </c>
      <c r="B287" s="93" t="s">
        <v>47</v>
      </c>
      <c r="C287" s="94" t="s">
        <v>89</v>
      </c>
      <c r="D287" s="94" t="s">
        <v>89</v>
      </c>
      <c r="E287" s="94"/>
      <c r="F287" s="94"/>
      <c r="G287" s="69">
        <f>G288</f>
        <v>983.9144200000001</v>
      </c>
      <c r="H287" s="69">
        <f>H288</f>
        <v>418.91442</v>
      </c>
      <c r="I287" s="69">
        <f>I288</f>
        <v>418.91442</v>
      </c>
    </row>
    <row r="288" spans="1:9" s="66" customFormat="1" ht="15.75" customHeight="1">
      <c r="A288" s="92" t="s">
        <v>29</v>
      </c>
      <c r="B288" s="93" t="s">
        <v>47</v>
      </c>
      <c r="C288" s="94" t="s">
        <v>89</v>
      </c>
      <c r="D288" s="94" t="s">
        <v>89</v>
      </c>
      <c r="E288" s="94" t="s">
        <v>95</v>
      </c>
      <c r="F288" s="94"/>
      <c r="G288" s="69">
        <f>G289+G295</f>
        <v>983.9144200000001</v>
      </c>
      <c r="H288" s="69">
        <f>H289+H295</f>
        <v>418.91442</v>
      </c>
      <c r="I288" s="69">
        <f>I289+I295</f>
        <v>418.91442</v>
      </c>
    </row>
    <row r="289" spans="1:9" s="66" customFormat="1" ht="25.5" customHeight="1">
      <c r="A289" s="88" t="s">
        <v>46</v>
      </c>
      <c r="B289" s="89" t="s">
        <v>47</v>
      </c>
      <c r="C289" s="81" t="s">
        <v>89</v>
      </c>
      <c r="D289" s="81" t="s">
        <v>89</v>
      </c>
      <c r="E289" s="81" t="s">
        <v>96</v>
      </c>
      <c r="F289" s="81"/>
      <c r="G289" s="71">
        <f>G290</f>
        <v>548.9144200000001</v>
      </c>
      <c r="H289" s="71">
        <f>H290</f>
        <v>418.91442</v>
      </c>
      <c r="I289" s="71">
        <f>I290</f>
        <v>418.91442</v>
      </c>
    </row>
    <row r="290" spans="1:9" s="66" customFormat="1" ht="15" customHeight="1">
      <c r="A290" s="88" t="s">
        <v>93</v>
      </c>
      <c r="B290" s="89" t="s">
        <v>47</v>
      </c>
      <c r="C290" s="81" t="s">
        <v>89</v>
      </c>
      <c r="D290" s="81" t="s">
        <v>89</v>
      </c>
      <c r="E290" s="81" t="s">
        <v>120</v>
      </c>
      <c r="F290" s="81"/>
      <c r="G290" s="71">
        <f>G293+G291</f>
        <v>548.9144200000001</v>
      </c>
      <c r="H290" s="71">
        <f>H293</f>
        <v>418.91442</v>
      </c>
      <c r="I290" s="71">
        <f>I293</f>
        <v>418.91442</v>
      </c>
    </row>
    <row r="291" spans="1:9" s="66" customFormat="1" ht="15" customHeight="1">
      <c r="A291" s="95" t="s">
        <v>332</v>
      </c>
      <c r="B291" s="89" t="s">
        <v>47</v>
      </c>
      <c r="C291" s="81" t="s">
        <v>89</v>
      </c>
      <c r="D291" s="81" t="s">
        <v>89</v>
      </c>
      <c r="E291" s="81" t="s">
        <v>333</v>
      </c>
      <c r="F291" s="81"/>
      <c r="G291" s="71">
        <f>G292</f>
        <v>137.06386</v>
      </c>
      <c r="H291" s="71">
        <f>H292</f>
        <v>0</v>
      </c>
      <c r="I291" s="71">
        <f>I292</f>
        <v>0</v>
      </c>
    </row>
    <row r="292" spans="1:9" s="66" customFormat="1" ht="15" customHeight="1">
      <c r="A292" s="95" t="s">
        <v>110</v>
      </c>
      <c r="B292" s="89" t="s">
        <v>47</v>
      </c>
      <c r="C292" s="81" t="s">
        <v>89</v>
      </c>
      <c r="D292" s="81" t="s">
        <v>89</v>
      </c>
      <c r="E292" s="81" t="s">
        <v>333</v>
      </c>
      <c r="F292" s="81"/>
      <c r="G292" s="71">
        <f>130+7.06386</f>
        <v>137.06386</v>
      </c>
      <c r="H292" s="71">
        <v>0</v>
      </c>
      <c r="I292" s="71">
        <v>0</v>
      </c>
    </row>
    <row r="293" spans="1:9" s="66" customFormat="1" ht="15" customHeight="1">
      <c r="A293" s="95" t="s">
        <v>201</v>
      </c>
      <c r="B293" s="89" t="s">
        <v>47</v>
      </c>
      <c r="C293" s="81" t="s">
        <v>89</v>
      </c>
      <c r="D293" s="81" t="s">
        <v>89</v>
      </c>
      <c r="E293" s="81" t="s">
        <v>209</v>
      </c>
      <c r="F293" s="81"/>
      <c r="G293" s="71">
        <f>G294</f>
        <v>411.85056000000003</v>
      </c>
      <c r="H293" s="71">
        <f>H294</f>
        <v>418.91442</v>
      </c>
      <c r="I293" s="71">
        <f>I294</f>
        <v>418.91442</v>
      </c>
    </row>
    <row r="294" spans="1:9" s="66" customFormat="1" ht="15" customHeight="1">
      <c r="A294" s="95" t="s">
        <v>124</v>
      </c>
      <c r="B294" s="89" t="s">
        <v>47</v>
      </c>
      <c r="C294" s="81" t="s">
        <v>89</v>
      </c>
      <c r="D294" s="81" t="s">
        <v>89</v>
      </c>
      <c r="E294" s="81" t="s">
        <v>209</v>
      </c>
      <c r="F294" s="81" t="s">
        <v>64</v>
      </c>
      <c r="G294" s="71">
        <f>418.91442-7.06386</f>
        <v>411.85056000000003</v>
      </c>
      <c r="H294" s="71">
        <v>418.91442</v>
      </c>
      <c r="I294" s="71">
        <v>418.91442</v>
      </c>
    </row>
    <row r="295" spans="1:9" s="66" customFormat="1" ht="14.25" customHeight="1">
      <c r="A295" s="88" t="s">
        <v>117</v>
      </c>
      <c r="B295" s="89" t="s">
        <v>47</v>
      </c>
      <c r="C295" s="81" t="s">
        <v>89</v>
      </c>
      <c r="D295" s="81" t="s">
        <v>89</v>
      </c>
      <c r="E295" s="81" t="s">
        <v>98</v>
      </c>
      <c r="F295" s="81"/>
      <c r="G295" s="71">
        <f>G296</f>
        <v>435</v>
      </c>
      <c r="H295" s="71">
        <f>H296</f>
        <v>0</v>
      </c>
      <c r="I295" s="71">
        <f>I296</f>
        <v>0</v>
      </c>
    </row>
    <row r="296" spans="1:9" s="66" customFormat="1" ht="15.75" customHeight="1">
      <c r="A296" s="88" t="s">
        <v>94</v>
      </c>
      <c r="B296" s="89" t="s">
        <v>47</v>
      </c>
      <c r="C296" s="81" t="s">
        <v>89</v>
      </c>
      <c r="D296" s="81" t="s">
        <v>89</v>
      </c>
      <c r="E296" s="81" t="s">
        <v>121</v>
      </c>
      <c r="F296" s="81"/>
      <c r="G296" s="71">
        <f>G297+G298</f>
        <v>435</v>
      </c>
      <c r="H296" s="71">
        <f>H298</f>
        <v>0</v>
      </c>
      <c r="I296" s="71">
        <f>I298</f>
        <v>0</v>
      </c>
    </row>
    <row r="297" spans="1:9" s="66" customFormat="1" ht="15.75" customHeight="1">
      <c r="A297" s="113" t="s">
        <v>126</v>
      </c>
      <c r="B297" s="89" t="s">
        <v>47</v>
      </c>
      <c r="C297" s="81" t="s">
        <v>89</v>
      </c>
      <c r="D297" s="81" t="s">
        <v>89</v>
      </c>
      <c r="E297" s="81" t="s">
        <v>97</v>
      </c>
      <c r="F297" s="81" t="s">
        <v>299</v>
      </c>
      <c r="G297" s="71">
        <v>428</v>
      </c>
      <c r="H297" s="71">
        <v>0</v>
      </c>
      <c r="I297" s="71">
        <v>0</v>
      </c>
    </row>
    <row r="298" spans="1:9" s="66" customFormat="1" ht="15.75" customHeight="1">
      <c r="A298" s="88" t="s">
        <v>110</v>
      </c>
      <c r="B298" s="89" t="s">
        <v>47</v>
      </c>
      <c r="C298" s="81" t="s">
        <v>89</v>
      </c>
      <c r="D298" s="81" t="s">
        <v>89</v>
      </c>
      <c r="E298" s="81" t="s">
        <v>97</v>
      </c>
      <c r="F298" s="81" t="s">
        <v>64</v>
      </c>
      <c r="G298" s="71">
        <v>7</v>
      </c>
      <c r="H298" s="71">
        <v>0</v>
      </c>
      <c r="I298" s="71">
        <v>0</v>
      </c>
    </row>
    <row r="299" spans="1:9" s="66" customFormat="1" ht="15" customHeight="1">
      <c r="A299" s="104" t="s">
        <v>51</v>
      </c>
      <c r="B299" s="93" t="s">
        <v>47</v>
      </c>
      <c r="C299" s="94" t="s">
        <v>82</v>
      </c>
      <c r="D299" s="94" t="s">
        <v>57</v>
      </c>
      <c r="E299" s="102"/>
      <c r="F299" s="102"/>
      <c r="G299" s="69">
        <f>G300+G321</f>
        <v>19902.900419999998</v>
      </c>
      <c r="H299" s="69">
        <f>H300</f>
        <v>3886.54753</v>
      </c>
      <c r="I299" s="69">
        <f>I300</f>
        <v>4529.0783</v>
      </c>
    </row>
    <row r="300" spans="1:9" s="66" customFormat="1" ht="15" customHeight="1">
      <c r="A300" s="100" t="s">
        <v>6</v>
      </c>
      <c r="B300" s="89" t="s">
        <v>47</v>
      </c>
      <c r="C300" s="81" t="s">
        <v>82</v>
      </c>
      <c r="D300" s="81" t="s">
        <v>56</v>
      </c>
      <c r="E300" s="102"/>
      <c r="F300" s="94"/>
      <c r="G300" s="69">
        <f>G301</f>
        <v>19365.30042</v>
      </c>
      <c r="H300" s="69">
        <f>H301</f>
        <v>3886.54753</v>
      </c>
      <c r="I300" s="69">
        <f>I301</f>
        <v>4529.0783</v>
      </c>
    </row>
    <row r="301" spans="1:9" s="66" customFormat="1" ht="21" customHeight="1">
      <c r="A301" s="110" t="s">
        <v>43</v>
      </c>
      <c r="B301" s="93" t="s">
        <v>47</v>
      </c>
      <c r="C301" s="94" t="s">
        <v>82</v>
      </c>
      <c r="D301" s="94" t="s">
        <v>56</v>
      </c>
      <c r="E301" s="94" t="s">
        <v>92</v>
      </c>
      <c r="F301" s="81"/>
      <c r="G301" s="69">
        <f>G302+G317+G309</f>
        <v>19365.30042</v>
      </c>
      <c r="H301" s="69">
        <f>H302+H317+H309</f>
        <v>3886.54753</v>
      </c>
      <c r="I301" s="69">
        <f>I302+I317+I309</f>
        <v>4529.0783</v>
      </c>
    </row>
    <row r="302" spans="1:9" s="66" customFormat="1" ht="24" customHeight="1">
      <c r="A302" s="112" t="s">
        <v>221</v>
      </c>
      <c r="B302" s="89" t="s">
        <v>47</v>
      </c>
      <c r="C302" s="81" t="s">
        <v>82</v>
      </c>
      <c r="D302" s="81" t="s">
        <v>56</v>
      </c>
      <c r="E302" s="121" t="s">
        <v>226</v>
      </c>
      <c r="F302" s="81"/>
      <c r="G302" s="71">
        <f>G303+G306</f>
        <v>1071.1</v>
      </c>
      <c r="H302" s="71">
        <v>0</v>
      </c>
      <c r="I302" s="71">
        <v>0</v>
      </c>
    </row>
    <row r="303" spans="1:9" s="66" customFormat="1" ht="24" customHeight="1">
      <c r="A303" s="95" t="s">
        <v>222</v>
      </c>
      <c r="B303" s="89" t="s">
        <v>47</v>
      </c>
      <c r="C303" s="81" t="s">
        <v>82</v>
      </c>
      <c r="D303" s="81" t="s">
        <v>56</v>
      </c>
      <c r="E303" s="121" t="s">
        <v>224</v>
      </c>
      <c r="F303" s="81"/>
      <c r="G303" s="71">
        <f>G304</f>
        <v>1021.1</v>
      </c>
      <c r="H303" s="71">
        <v>0</v>
      </c>
      <c r="I303" s="71">
        <v>0</v>
      </c>
    </row>
    <row r="304" spans="1:9" s="66" customFormat="1" ht="17.25" customHeight="1">
      <c r="A304" s="95" t="s">
        <v>223</v>
      </c>
      <c r="B304" s="89" t="s">
        <v>47</v>
      </c>
      <c r="C304" s="81" t="s">
        <v>82</v>
      </c>
      <c r="D304" s="81" t="s">
        <v>56</v>
      </c>
      <c r="E304" s="87" t="s">
        <v>225</v>
      </c>
      <c r="F304" s="81"/>
      <c r="G304" s="71">
        <f>G305</f>
        <v>1021.1</v>
      </c>
      <c r="H304" s="71">
        <v>0</v>
      </c>
      <c r="I304" s="71">
        <v>0</v>
      </c>
    </row>
    <row r="305" spans="1:9" s="66" customFormat="1" ht="17.25" customHeight="1">
      <c r="A305" s="88" t="s">
        <v>110</v>
      </c>
      <c r="B305" s="89" t="s">
        <v>47</v>
      </c>
      <c r="C305" s="81" t="s">
        <v>82</v>
      </c>
      <c r="D305" s="81" t="s">
        <v>56</v>
      </c>
      <c r="E305" s="87" t="s">
        <v>225</v>
      </c>
      <c r="F305" s="81" t="s">
        <v>64</v>
      </c>
      <c r="G305" s="71">
        <v>1021.1</v>
      </c>
      <c r="H305" s="71">
        <v>0</v>
      </c>
      <c r="I305" s="71">
        <v>0</v>
      </c>
    </row>
    <row r="306" spans="1:9" s="66" customFormat="1" ht="22.5" customHeight="1">
      <c r="A306" s="95" t="s">
        <v>391</v>
      </c>
      <c r="B306" s="89" t="s">
        <v>47</v>
      </c>
      <c r="C306" s="81" t="s">
        <v>82</v>
      </c>
      <c r="D306" s="81" t="s">
        <v>56</v>
      </c>
      <c r="E306" s="121" t="s">
        <v>393</v>
      </c>
      <c r="F306" s="81"/>
      <c r="G306" s="71">
        <f>G307</f>
        <v>50</v>
      </c>
      <c r="H306" s="71">
        <v>0</v>
      </c>
      <c r="I306" s="71">
        <v>0</v>
      </c>
    </row>
    <row r="307" spans="1:9" s="66" customFormat="1" ht="23.25" customHeight="1">
      <c r="A307" s="88" t="s">
        <v>399</v>
      </c>
      <c r="B307" s="89" t="s">
        <v>47</v>
      </c>
      <c r="C307" s="81" t="s">
        <v>82</v>
      </c>
      <c r="D307" s="81" t="s">
        <v>56</v>
      </c>
      <c r="E307" s="87" t="s">
        <v>392</v>
      </c>
      <c r="F307" s="81"/>
      <c r="G307" s="71">
        <f>G308</f>
        <v>50</v>
      </c>
      <c r="H307" s="71">
        <v>0</v>
      </c>
      <c r="I307" s="71">
        <v>0</v>
      </c>
    </row>
    <row r="308" spans="1:9" s="66" customFormat="1" ht="19.5" customHeight="1">
      <c r="A308" s="88" t="s">
        <v>110</v>
      </c>
      <c r="B308" s="89" t="s">
        <v>47</v>
      </c>
      <c r="C308" s="81" t="s">
        <v>82</v>
      </c>
      <c r="D308" s="81" t="s">
        <v>56</v>
      </c>
      <c r="E308" s="87" t="s">
        <v>392</v>
      </c>
      <c r="F308" s="81" t="s">
        <v>64</v>
      </c>
      <c r="G308" s="71">
        <v>50</v>
      </c>
      <c r="H308" s="71">
        <v>0</v>
      </c>
      <c r="I308" s="71">
        <v>0</v>
      </c>
    </row>
    <row r="309" spans="1:9" s="66" customFormat="1" ht="17.25" customHeight="1">
      <c r="A309" s="88" t="s">
        <v>304</v>
      </c>
      <c r="B309" s="89" t="s">
        <v>47</v>
      </c>
      <c r="C309" s="81" t="s">
        <v>82</v>
      </c>
      <c r="D309" s="81" t="s">
        <v>56</v>
      </c>
      <c r="E309" s="87" t="s">
        <v>306</v>
      </c>
      <c r="F309" s="81"/>
      <c r="G309" s="71">
        <f>G310</f>
        <v>17994.20042</v>
      </c>
      <c r="H309" s="71">
        <f>H310</f>
        <v>3886.54753</v>
      </c>
      <c r="I309" s="71">
        <f>I310</f>
        <v>4529.0783</v>
      </c>
    </row>
    <row r="310" spans="1:9" s="66" customFormat="1" ht="17.25" customHeight="1">
      <c r="A310" s="88" t="s">
        <v>305</v>
      </c>
      <c r="B310" s="89" t="s">
        <v>47</v>
      </c>
      <c r="C310" s="81" t="s">
        <v>82</v>
      </c>
      <c r="D310" s="81" t="s">
        <v>56</v>
      </c>
      <c r="E310" s="87" t="s">
        <v>307</v>
      </c>
      <c r="F310" s="81"/>
      <c r="G310" s="71">
        <f>G311+G315</f>
        <v>17994.20042</v>
      </c>
      <c r="H310" s="71">
        <f>H311+H315</f>
        <v>3886.54753</v>
      </c>
      <c r="I310" s="71">
        <f>I311+I315</f>
        <v>4529.0783</v>
      </c>
    </row>
    <row r="311" spans="1:9" s="66" customFormat="1" ht="32.25" customHeight="1">
      <c r="A311" s="112" t="s">
        <v>353</v>
      </c>
      <c r="B311" s="89" t="s">
        <v>47</v>
      </c>
      <c r="C311" s="81" t="s">
        <v>82</v>
      </c>
      <c r="D311" s="81" t="s">
        <v>56</v>
      </c>
      <c r="E311" s="87" t="s">
        <v>308</v>
      </c>
      <c r="F311" s="81"/>
      <c r="G311" s="71">
        <f>G312+G313+G314</f>
        <v>10444.200420000001</v>
      </c>
      <c r="H311" s="71">
        <f>H312+H313+H314</f>
        <v>3886.54753</v>
      </c>
      <c r="I311" s="71">
        <f>I312+I313+I314</f>
        <v>4529.0783</v>
      </c>
    </row>
    <row r="312" spans="1:9" s="66" customFormat="1" ht="17.25" customHeight="1">
      <c r="A312" s="113" t="s">
        <v>126</v>
      </c>
      <c r="B312" s="89" t="s">
        <v>47</v>
      </c>
      <c r="C312" s="81" t="s">
        <v>82</v>
      </c>
      <c r="D312" s="81" t="s">
        <v>56</v>
      </c>
      <c r="E312" s="87" t="s">
        <v>308</v>
      </c>
      <c r="F312" s="81" t="s">
        <v>299</v>
      </c>
      <c r="G312" s="58">
        <f>6433.20096+127.95542</f>
        <v>6561.15638</v>
      </c>
      <c r="H312" s="71">
        <v>3410</v>
      </c>
      <c r="I312" s="71">
        <v>4033.86887</v>
      </c>
    </row>
    <row r="313" spans="1:9" s="66" customFormat="1" ht="17.25" customHeight="1">
      <c r="A313" s="95" t="s">
        <v>124</v>
      </c>
      <c r="B313" s="89" t="s">
        <v>47</v>
      </c>
      <c r="C313" s="81" t="s">
        <v>82</v>
      </c>
      <c r="D313" s="81" t="s">
        <v>56</v>
      </c>
      <c r="E313" s="87" t="s">
        <v>308</v>
      </c>
      <c r="F313" s="81" t="s">
        <v>64</v>
      </c>
      <c r="G313" s="58">
        <f>2804.87444+400-17.046+40+420+53.6131+40+23.8565+42.23</f>
        <v>3807.52804</v>
      </c>
      <c r="H313" s="71">
        <v>466.54753</v>
      </c>
      <c r="I313" s="71">
        <v>485.20943</v>
      </c>
    </row>
    <row r="314" spans="1:9" s="66" customFormat="1" ht="17.25" customHeight="1">
      <c r="A314" s="95" t="s">
        <v>296</v>
      </c>
      <c r="B314" s="89" t="s">
        <v>47</v>
      </c>
      <c r="C314" s="81" t="s">
        <v>82</v>
      </c>
      <c r="D314" s="81" t="s">
        <v>56</v>
      </c>
      <c r="E314" s="87" t="s">
        <v>308</v>
      </c>
      <c r="F314" s="81" t="s">
        <v>298</v>
      </c>
      <c r="G314" s="71">
        <f>58.47+17.046</f>
        <v>75.51599999999999</v>
      </c>
      <c r="H314" s="71">
        <v>10</v>
      </c>
      <c r="I314" s="71">
        <v>10</v>
      </c>
    </row>
    <row r="315" spans="1:9" s="66" customFormat="1" ht="50.25" customHeight="1">
      <c r="A315" s="95" t="s">
        <v>400</v>
      </c>
      <c r="B315" s="89" t="s">
        <v>47</v>
      </c>
      <c r="C315" s="81" t="s">
        <v>82</v>
      </c>
      <c r="D315" s="81" t="s">
        <v>56</v>
      </c>
      <c r="E315" s="122" t="s">
        <v>309</v>
      </c>
      <c r="F315" s="81"/>
      <c r="G315" s="73">
        <f>G316</f>
        <v>7550</v>
      </c>
      <c r="H315" s="73">
        <f>H316</f>
        <v>0</v>
      </c>
      <c r="I315" s="73">
        <f>I316</f>
        <v>0</v>
      </c>
    </row>
    <row r="316" spans="1:9" s="66" customFormat="1" ht="17.25" customHeight="1">
      <c r="A316" s="113" t="s">
        <v>126</v>
      </c>
      <c r="B316" s="89" t="s">
        <v>47</v>
      </c>
      <c r="C316" s="81" t="s">
        <v>82</v>
      </c>
      <c r="D316" s="81" t="s">
        <v>56</v>
      </c>
      <c r="E316" s="87" t="s">
        <v>309</v>
      </c>
      <c r="F316" s="81"/>
      <c r="G316" s="71">
        <f>6813.2+565.89862+170.90138</f>
        <v>7550</v>
      </c>
      <c r="H316" s="71">
        <v>0</v>
      </c>
      <c r="I316" s="71">
        <v>0</v>
      </c>
    </row>
    <row r="317" spans="1:9" s="66" customFormat="1" ht="17.25" customHeight="1">
      <c r="A317" s="88" t="s">
        <v>45</v>
      </c>
      <c r="B317" s="89" t="s">
        <v>47</v>
      </c>
      <c r="C317" s="81" t="s">
        <v>82</v>
      </c>
      <c r="D317" s="81" t="s">
        <v>56</v>
      </c>
      <c r="E317" s="81" t="s">
        <v>227</v>
      </c>
      <c r="F317" s="81"/>
      <c r="G317" s="71">
        <f aca="true" t="shared" si="28" ref="G317:I319">G318</f>
        <v>300</v>
      </c>
      <c r="H317" s="71">
        <f t="shared" si="28"/>
        <v>0</v>
      </c>
      <c r="I317" s="71">
        <f t="shared" si="28"/>
        <v>0</v>
      </c>
    </row>
    <row r="318" spans="1:9" s="66" customFormat="1" ht="26.25" customHeight="1">
      <c r="A318" s="88" t="s">
        <v>91</v>
      </c>
      <c r="B318" s="89" t="s">
        <v>47</v>
      </c>
      <c r="C318" s="81" t="s">
        <v>82</v>
      </c>
      <c r="D318" s="81" t="s">
        <v>56</v>
      </c>
      <c r="E318" s="81" t="s">
        <v>105</v>
      </c>
      <c r="F318" s="81"/>
      <c r="G318" s="71">
        <f t="shared" si="28"/>
        <v>300</v>
      </c>
      <c r="H318" s="71">
        <f t="shared" si="28"/>
        <v>0</v>
      </c>
      <c r="I318" s="71">
        <f t="shared" si="28"/>
        <v>0</v>
      </c>
    </row>
    <row r="319" spans="1:9" s="66" customFormat="1" ht="17.25" customHeight="1">
      <c r="A319" s="88" t="s">
        <v>284</v>
      </c>
      <c r="B319" s="89" t="s">
        <v>47</v>
      </c>
      <c r="C319" s="81" t="s">
        <v>82</v>
      </c>
      <c r="D319" s="81" t="s">
        <v>56</v>
      </c>
      <c r="E319" s="81" t="s">
        <v>283</v>
      </c>
      <c r="F319" s="81"/>
      <c r="G319" s="71">
        <f t="shared" si="28"/>
        <v>300</v>
      </c>
      <c r="H319" s="71">
        <f t="shared" si="28"/>
        <v>0</v>
      </c>
      <c r="I319" s="71">
        <f t="shared" si="28"/>
        <v>0</v>
      </c>
    </row>
    <row r="320" spans="1:9" s="66" customFormat="1" ht="17.25" customHeight="1">
      <c r="A320" s="88" t="s">
        <v>110</v>
      </c>
      <c r="B320" s="89" t="s">
        <v>47</v>
      </c>
      <c r="C320" s="81" t="s">
        <v>82</v>
      </c>
      <c r="D320" s="81" t="s">
        <v>56</v>
      </c>
      <c r="E320" s="81" t="s">
        <v>283</v>
      </c>
      <c r="F320" s="81" t="s">
        <v>64</v>
      </c>
      <c r="G320" s="71">
        <v>300</v>
      </c>
      <c r="H320" s="71">
        <v>0</v>
      </c>
      <c r="I320" s="71">
        <v>0</v>
      </c>
    </row>
    <row r="321" spans="1:9" s="44" customFormat="1" ht="17.25" customHeight="1">
      <c r="A321" s="92" t="s">
        <v>342</v>
      </c>
      <c r="B321" s="93" t="s">
        <v>47</v>
      </c>
      <c r="C321" s="94" t="s">
        <v>82</v>
      </c>
      <c r="D321" s="94" t="s">
        <v>58</v>
      </c>
      <c r="E321" s="94"/>
      <c r="F321" s="94"/>
      <c r="G321" s="69">
        <f>G322</f>
        <v>537.6</v>
      </c>
      <c r="H321" s="69">
        <f>H322</f>
        <v>0</v>
      </c>
      <c r="I321" s="69">
        <f>I322</f>
        <v>0</v>
      </c>
    </row>
    <row r="322" spans="1:9" s="44" customFormat="1" ht="17.25" customHeight="1">
      <c r="A322" s="92" t="s">
        <v>43</v>
      </c>
      <c r="B322" s="93" t="s">
        <v>47</v>
      </c>
      <c r="C322" s="94" t="s">
        <v>82</v>
      </c>
      <c r="D322" s="94" t="s">
        <v>58</v>
      </c>
      <c r="E322" s="94" t="s">
        <v>92</v>
      </c>
      <c r="F322" s="94"/>
      <c r="G322" s="69">
        <f>G326</f>
        <v>537.6</v>
      </c>
      <c r="H322" s="69">
        <f>H326</f>
        <v>0</v>
      </c>
      <c r="I322" s="69">
        <f>I326</f>
        <v>0</v>
      </c>
    </row>
    <row r="323" spans="1:9" s="44" customFormat="1" ht="17.25" customHeight="1">
      <c r="A323" s="88" t="s">
        <v>45</v>
      </c>
      <c r="B323" s="89" t="s">
        <v>47</v>
      </c>
      <c r="C323" s="81" t="s">
        <v>82</v>
      </c>
      <c r="D323" s="81" t="s">
        <v>58</v>
      </c>
      <c r="E323" s="81" t="s">
        <v>227</v>
      </c>
      <c r="F323" s="81"/>
      <c r="G323" s="71">
        <f aca="true" t="shared" si="29" ref="G323:I325">G324</f>
        <v>537.6</v>
      </c>
      <c r="H323" s="71">
        <f t="shared" si="29"/>
        <v>0</v>
      </c>
      <c r="I323" s="71">
        <f t="shared" si="29"/>
        <v>0</v>
      </c>
    </row>
    <row r="324" spans="1:9" s="44" customFormat="1" ht="23.25" customHeight="1">
      <c r="A324" s="88" t="s">
        <v>91</v>
      </c>
      <c r="B324" s="89" t="s">
        <v>47</v>
      </c>
      <c r="C324" s="81" t="s">
        <v>82</v>
      </c>
      <c r="D324" s="81" t="s">
        <v>58</v>
      </c>
      <c r="E324" s="81" t="s">
        <v>105</v>
      </c>
      <c r="F324" s="81"/>
      <c r="G324" s="71">
        <f t="shared" si="29"/>
        <v>537.6</v>
      </c>
      <c r="H324" s="71">
        <f t="shared" si="29"/>
        <v>0</v>
      </c>
      <c r="I324" s="71">
        <f t="shared" si="29"/>
        <v>0</v>
      </c>
    </row>
    <row r="325" spans="1:9" s="44" customFormat="1" ht="17.25" customHeight="1">
      <c r="A325" s="88" t="s">
        <v>334</v>
      </c>
      <c r="B325" s="89" t="s">
        <v>47</v>
      </c>
      <c r="C325" s="81" t="s">
        <v>82</v>
      </c>
      <c r="D325" s="81" t="s">
        <v>58</v>
      </c>
      <c r="E325" s="81" t="s">
        <v>335</v>
      </c>
      <c r="F325" s="81"/>
      <c r="G325" s="71">
        <f t="shared" si="29"/>
        <v>537.6</v>
      </c>
      <c r="H325" s="71">
        <f t="shared" si="29"/>
        <v>0</v>
      </c>
      <c r="I325" s="71">
        <f t="shared" si="29"/>
        <v>0</v>
      </c>
    </row>
    <row r="326" spans="1:9" s="44" customFormat="1" ht="17.25" customHeight="1">
      <c r="A326" s="88" t="s">
        <v>110</v>
      </c>
      <c r="B326" s="89" t="s">
        <v>47</v>
      </c>
      <c r="C326" s="81" t="s">
        <v>82</v>
      </c>
      <c r="D326" s="81" t="s">
        <v>58</v>
      </c>
      <c r="E326" s="81" t="s">
        <v>335</v>
      </c>
      <c r="F326" s="81" t="s">
        <v>64</v>
      </c>
      <c r="G326" s="71">
        <v>537.6</v>
      </c>
      <c r="H326" s="71">
        <v>0</v>
      </c>
      <c r="I326" s="71">
        <v>0</v>
      </c>
    </row>
    <row r="327" spans="1:9" s="66" customFormat="1" ht="18.75" customHeight="1">
      <c r="A327" s="100" t="s">
        <v>50</v>
      </c>
      <c r="B327" s="93" t="s">
        <v>47</v>
      </c>
      <c r="C327" s="94" t="s">
        <v>80</v>
      </c>
      <c r="D327" s="94" t="s">
        <v>57</v>
      </c>
      <c r="E327" s="94"/>
      <c r="F327" s="94"/>
      <c r="G327" s="69">
        <f>G328+G335</f>
        <v>7699.700000000001</v>
      </c>
      <c r="H327" s="70">
        <f>H328+H334</f>
        <v>10655.822</v>
      </c>
      <c r="I327" s="70">
        <f aca="true" t="shared" si="30" ref="I327:I332">I328</f>
        <v>7115.6</v>
      </c>
    </row>
    <row r="328" spans="1:9" s="66" customFormat="1" ht="12.75" customHeight="1">
      <c r="A328" s="100" t="s">
        <v>7</v>
      </c>
      <c r="B328" s="93" t="s">
        <v>47</v>
      </c>
      <c r="C328" s="94" t="s">
        <v>80</v>
      </c>
      <c r="D328" s="94" t="s">
        <v>56</v>
      </c>
      <c r="E328" s="94"/>
      <c r="F328" s="94"/>
      <c r="G328" s="69">
        <f aca="true" t="shared" si="31" ref="G328:H332">G329</f>
        <v>7699.700000000001</v>
      </c>
      <c r="H328" s="70">
        <f t="shared" si="31"/>
        <v>7115.6</v>
      </c>
      <c r="I328" s="70">
        <f t="shared" si="30"/>
        <v>7115.6</v>
      </c>
    </row>
    <row r="329" spans="1:9" s="66" customFormat="1" ht="18" customHeight="1">
      <c r="A329" s="88" t="s">
        <v>27</v>
      </c>
      <c r="B329" s="89" t="s">
        <v>47</v>
      </c>
      <c r="C329" s="81" t="s">
        <v>80</v>
      </c>
      <c r="D329" s="81" t="s">
        <v>56</v>
      </c>
      <c r="E329" s="81" t="s">
        <v>62</v>
      </c>
      <c r="F329" s="81"/>
      <c r="G329" s="71">
        <f t="shared" si="31"/>
        <v>7699.700000000001</v>
      </c>
      <c r="H329" s="72">
        <f t="shared" si="31"/>
        <v>7115.6</v>
      </c>
      <c r="I329" s="72">
        <f t="shared" si="30"/>
        <v>7115.6</v>
      </c>
    </row>
    <row r="330" spans="1:9" s="66" customFormat="1" ht="18" customHeight="1">
      <c r="A330" s="88" t="s">
        <v>28</v>
      </c>
      <c r="B330" s="89" t="s">
        <v>47</v>
      </c>
      <c r="C330" s="81" t="s">
        <v>80</v>
      </c>
      <c r="D330" s="81" t="s">
        <v>56</v>
      </c>
      <c r="E330" s="81" t="s">
        <v>99</v>
      </c>
      <c r="F330" s="81"/>
      <c r="G330" s="71">
        <f t="shared" si="31"/>
        <v>7699.700000000001</v>
      </c>
      <c r="H330" s="72">
        <f t="shared" si="31"/>
        <v>7115.6</v>
      </c>
      <c r="I330" s="72">
        <f t="shared" si="30"/>
        <v>7115.6</v>
      </c>
    </row>
    <row r="331" spans="1:9" s="66" customFormat="1" ht="13.5" customHeight="1">
      <c r="A331" s="88" t="s">
        <v>28</v>
      </c>
      <c r="B331" s="89" t="s">
        <v>47</v>
      </c>
      <c r="C331" s="81" t="s">
        <v>80</v>
      </c>
      <c r="D331" s="81" t="s">
        <v>56</v>
      </c>
      <c r="E331" s="81" t="s">
        <v>65</v>
      </c>
      <c r="F331" s="81"/>
      <c r="G331" s="71">
        <f t="shared" si="31"/>
        <v>7699.700000000001</v>
      </c>
      <c r="H331" s="72">
        <f t="shared" si="31"/>
        <v>7115.6</v>
      </c>
      <c r="I331" s="72">
        <f t="shared" si="30"/>
        <v>7115.6</v>
      </c>
    </row>
    <row r="332" spans="1:9" s="66" customFormat="1" ht="15" customHeight="1">
      <c r="A332" s="88" t="s">
        <v>118</v>
      </c>
      <c r="B332" s="89" t="s">
        <v>47</v>
      </c>
      <c r="C332" s="81" t="s">
        <v>80</v>
      </c>
      <c r="D332" s="81" t="s">
        <v>56</v>
      </c>
      <c r="E332" s="81" t="s">
        <v>81</v>
      </c>
      <c r="F332" s="81"/>
      <c r="G332" s="71">
        <f t="shared" si="31"/>
        <v>7699.700000000001</v>
      </c>
      <c r="H332" s="72">
        <f t="shared" si="31"/>
        <v>7115.6</v>
      </c>
      <c r="I332" s="72">
        <f t="shared" si="30"/>
        <v>7115.6</v>
      </c>
    </row>
    <row r="333" spans="1:9" s="66" customFormat="1" ht="16.5" customHeight="1">
      <c r="A333" s="88" t="s">
        <v>119</v>
      </c>
      <c r="B333" s="89" t="s">
        <v>47</v>
      </c>
      <c r="C333" s="81" t="s">
        <v>80</v>
      </c>
      <c r="D333" s="81" t="s">
        <v>56</v>
      </c>
      <c r="E333" s="81" t="s">
        <v>81</v>
      </c>
      <c r="F333" s="81" t="s">
        <v>108</v>
      </c>
      <c r="G333" s="58">
        <f>7115.6+584.1</f>
        <v>7699.700000000001</v>
      </c>
      <c r="H333" s="71">
        <v>7115.6</v>
      </c>
      <c r="I333" s="71">
        <v>7115.6</v>
      </c>
    </row>
    <row r="334" spans="1:9" s="66" customFormat="1" ht="16.5" customHeight="1">
      <c r="A334" s="101" t="s">
        <v>228</v>
      </c>
      <c r="B334" s="93" t="s">
        <v>47</v>
      </c>
      <c r="C334" s="94" t="s">
        <v>80</v>
      </c>
      <c r="D334" s="94" t="s">
        <v>58</v>
      </c>
      <c r="E334" s="94"/>
      <c r="F334" s="94"/>
      <c r="G334" s="69">
        <f aca="true" t="shared" si="32" ref="G334:H338">G335</f>
        <v>0</v>
      </c>
      <c r="H334" s="70">
        <f t="shared" si="32"/>
        <v>3540.222</v>
      </c>
      <c r="I334" s="69">
        <v>0</v>
      </c>
    </row>
    <row r="335" spans="1:9" s="66" customFormat="1" ht="37.5" customHeight="1">
      <c r="A335" s="110" t="s">
        <v>210</v>
      </c>
      <c r="B335" s="89" t="s">
        <v>47</v>
      </c>
      <c r="C335" s="81" t="s">
        <v>80</v>
      </c>
      <c r="D335" s="81" t="s">
        <v>58</v>
      </c>
      <c r="E335" s="81" t="s">
        <v>211</v>
      </c>
      <c r="F335" s="81"/>
      <c r="G335" s="71">
        <f t="shared" si="32"/>
        <v>0</v>
      </c>
      <c r="H335" s="72">
        <f t="shared" si="32"/>
        <v>3540.222</v>
      </c>
      <c r="I335" s="71">
        <v>0</v>
      </c>
    </row>
    <row r="336" spans="1:9" s="66" customFormat="1" ht="16.5" customHeight="1">
      <c r="A336" s="95" t="s">
        <v>212</v>
      </c>
      <c r="B336" s="89" t="s">
        <v>47</v>
      </c>
      <c r="C336" s="81" t="s">
        <v>80</v>
      </c>
      <c r="D336" s="81" t="s">
        <v>58</v>
      </c>
      <c r="E336" s="81" t="s">
        <v>213</v>
      </c>
      <c r="F336" s="81"/>
      <c r="G336" s="71">
        <f t="shared" si="32"/>
        <v>0</v>
      </c>
      <c r="H336" s="72">
        <f t="shared" si="32"/>
        <v>3540.222</v>
      </c>
      <c r="I336" s="71">
        <v>0</v>
      </c>
    </row>
    <row r="337" spans="1:9" s="66" customFormat="1" ht="49.5" customHeight="1">
      <c r="A337" s="95" t="s">
        <v>237</v>
      </c>
      <c r="B337" s="89" t="s">
        <v>47</v>
      </c>
      <c r="C337" s="81" t="s">
        <v>80</v>
      </c>
      <c r="D337" s="81" t="s">
        <v>58</v>
      </c>
      <c r="E337" s="81" t="s">
        <v>214</v>
      </c>
      <c r="F337" s="81"/>
      <c r="G337" s="71">
        <f t="shared" si="32"/>
        <v>0</v>
      </c>
      <c r="H337" s="72">
        <f t="shared" si="32"/>
        <v>3540.222</v>
      </c>
      <c r="I337" s="71">
        <v>0</v>
      </c>
    </row>
    <row r="338" spans="1:9" s="66" customFormat="1" ht="28.5" customHeight="1">
      <c r="A338" s="123" t="s">
        <v>215</v>
      </c>
      <c r="B338" s="89" t="s">
        <v>47</v>
      </c>
      <c r="C338" s="81" t="s">
        <v>80</v>
      </c>
      <c r="D338" s="81" t="s">
        <v>58</v>
      </c>
      <c r="E338" s="81" t="s">
        <v>417</v>
      </c>
      <c r="F338" s="81"/>
      <c r="G338" s="71">
        <f t="shared" si="32"/>
        <v>0</v>
      </c>
      <c r="H338" s="72">
        <f t="shared" si="32"/>
        <v>3540.222</v>
      </c>
      <c r="I338" s="71">
        <v>0</v>
      </c>
    </row>
    <row r="339" spans="1:9" s="66" customFormat="1" ht="29.25" customHeight="1">
      <c r="A339" s="95" t="s">
        <v>216</v>
      </c>
      <c r="B339" s="89" t="s">
        <v>47</v>
      </c>
      <c r="C339" s="81" t="s">
        <v>80</v>
      </c>
      <c r="D339" s="81" t="s">
        <v>58</v>
      </c>
      <c r="E339" s="81" t="s">
        <v>417</v>
      </c>
      <c r="F339" s="81" t="s">
        <v>217</v>
      </c>
      <c r="G339" s="71">
        <v>0</v>
      </c>
      <c r="H339" s="72">
        <v>3540.222</v>
      </c>
      <c r="I339" s="71">
        <v>0</v>
      </c>
    </row>
    <row r="340" spans="1:9" s="66" customFormat="1" ht="15" customHeight="1">
      <c r="A340" s="100" t="s">
        <v>48</v>
      </c>
      <c r="B340" s="93" t="s">
        <v>47</v>
      </c>
      <c r="C340" s="94" t="s">
        <v>75</v>
      </c>
      <c r="D340" s="94" t="s">
        <v>57</v>
      </c>
      <c r="E340" s="94"/>
      <c r="F340" s="94"/>
      <c r="G340" s="69">
        <f>G341+G350+G360</f>
        <v>32114.14305</v>
      </c>
      <c r="H340" s="69">
        <f>H341+H350</f>
        <v>5406.24821</v>
      </c>
      <c r="I340" s="69">
        <f>I341+I350</f>
        <v>5643.73538</v>
      </c>
    </row>
    <row r="341" spans="1:9" s="66" customFormat="1" ht="15" customHeight="1">
      <c r="A341" s="100" t="s">
        <v>18</v>
      </c>
      <c r="B341" s="93" t="s">
        <v>47</v>
      </c>
      <c r="C341" s="94" t="s">
        <v>75</v>
      </c>
      <c r="D341" s="94" t="s">
        <v>56</v>
      </c>
      <c r="E341" s="94"/>
      <c r="F341" s="94"/>
      <c r="G341" s="69">
        <f aca="true" t="shared" si="33" ref="G341:I344">G342</f>
        <v>30000.89892</v>
      </c>
      <c r="H341" s="69">
        <f t="shared" si="33"/>
        <v>5406.24821</v>
      </c>
      <c r="I341" s="69">
        <f t="shared" si="33"/>
        <v>5643.73538</v>
      </c>
    </row>
    <row r="342" spans="1:9" s="66" customFormat="1" ht="27.75" customHeight="1">
      <c r="A342" s="92" t="s">
        <v>44</v>
      </c>
      <c r="B342" s="89" t="s">
        <v>47</v>
      </c>
      <c r="C342" s="81" t="s">
        <v>75</v>
      </c>
      <c r="D342" s="81" t="s">
        <v>56</v>
      </c>
      <c r="E342" s="81" t="s">
        <v>90</v>
      </c>
      <c r="F342" s="81"/>
      <c r="G342" s="71">
        <f t="shared" si="33"/>
        <v>30000.89892</v>
      </c>
      <c r="H342" s="71">
        <f t="shared" si="33"/>
        <v>5406.24821</v>
      </c>
      <c r="I342" s="71">
        <f t="shared" si="33"/>
        <v>5643.73538</v>
      </c>
    </row>
    <row r="343" spans="1:9" s="66" customFormat="1" ht="15.75" customHeight="1">
      <c r="A343" s="88" t="s">
        <v>310</v>
      </c>
      <c r="B343" s="89" t="s">
        <v>47</v>
      </c>
      <c r="C343" s="81" t="s">
        <v>75</v>
      </c>
      <c r="D343" s="81" t="s">
        <v>56</v>
      </c>
      <c r="E343" s="81" t="s">
        <v>312</v>
      </c>
      <c r="F343" s="81"/>
      <c r="G343" s="71">
        <f t="shared" si="33"/>
        <v>30000.89892</v>
      </c>
      <c r="H343" s="71">
        <f t="shared" si="33"/>
        <v>5406.24821</v>
      </c>
      <c r="I343" s="71">
        <f t="shared" si="33"/>
        <v>5643.73538</v>
      </c>
    </row>
    <row r="344" spans="1:9" s="66" customFormat="1" ht="24" customHeight="1">
      <c r="A344" s="112" t="s">
        <v>311</v>
      </c>
      <c r="B344" s="89" t="s">
        <v>47</v>
      </c>
      <c r="C344" s="81" t="s">
        <v>75</v>
      </c>
      <c r="D344" s="81" t="s">
        <v>56</v>
      </c>
      <c r="E344" s="81" t="s">
        <v>313</v>
      </c>
      <c r="F344" s="81"/>
      <c r="G344" s="71">
        <f t="shared" si="33"/>
        <v>30000.89892</v>
      </c>
      <c r="H344" s="71">
        <f t="shared" si="33"/>
        <v>5406.24821</v>
      </c>
      <c r="I344" s="71">
        <f t="shared" si="33"/>
        <v>5643.73538</v>
      </c>
    </row>
    <row r="345" spans="1:9" s="66" customFormat="1" ht="34.5" customHeight="1">
      <c r="A345" s="112" t="s">
        <v>354</v>
      </c>
      <c r="B345" s="89" t="s">
        <v>47</v>
      </c>
      <c r="C345" s="81" t="s">
        <v>75</v>
      </c>
      <c r="D345" s="81" t="s">
        <v>56</v>
      </c>
      <c r="E345" s="81" t="s">
        <v>314</v>
      </c>
      <c r="F345" s="81"/>
      <c r="G345" s="71">
        <f>G346+G347+G349+G348</f>
        <v>30000.89892</v>
      </c>
      <c r="H345" s="71">
        <f>H346+H347+H349</f>
        <v>5406.24821</v>
      </c>
      <c r="I345" s="71">
        <f>I346+I347+I349</f>
        <v>5643.73538</v>
      </c>
    </row>
    <row r="346" spans="1:9" s="66" customFormat="1" ht="15.75" customHeight="1">
      <c r="A346" s="113" t="s">
        <v>126</v>
      </c>
      <c r="B346" s="89" t="s">
        <v>47</v>
      </c>
      <c r="C346" s="81" t="s">
        <v>75</v>
      </c>
      <c r="D346" s="81" t="s">
        <v>56</v>
      </c>
      <c r="E346" s="81" t="s">
        <v>314</v>
      </c>
      <c r="F346" s="81" t="s">
        <v>299</v>
      </c>
      <c r="G346" s="58">
        <f>16179.33273+677.73361+2960.29162+1568.32945-49.1588</f>
        <v>21336.52861</v>
      </c>
      <c r="H346" s="71">
        <v>4656.06411</v>
      </c>
      <c r="I346" s="71">
        <v>4866.33592</v>
      </c>
    </row>
    <row r="347" spans="1:9" s="66" customFormat="1" ht="15.75" customHeight="1">
      <c r="A347" s="95" t="s">
        <v>124</v>
      </c>
      <c r="B347" s="89" t="s">
        <v>47</v>
      </c>
      <c r="C347" s="81" t="s">
        <v>75</v>
      </c>
      <c r="D347" s="81" t="s">
        <v>56</v>
      </c>
      <c r="E347" s="81" t="s">
        <v>314</v>
      </c>
      <c r="F347" s="81" t="s">
        <v>64</v>
      </c>
      <c r="G347" s="71">
        <f>4817.26461+165+200+20+831.74043+1622.2695</f>
        <v>7656.27454</v>
      </c>
      <c r="H347" s="71">
        <v>750.1841</v>
      </c>
      <c r="I347" s="71">
        <v>777.39946</v>
      </c>
    </row>
    <row r="348" spans="1:9" s="66" customFormat="1" ht="15.75" customHeight="1">
      <c r="A348" s="88" t="s">
        <v>374</v>
      </c>
      <c r="B348" s="89" t="s">
        <v>47</v>
      </c>
      <c r="C348" s="81" t="s">
        <v>75</v>
      </c>
      <c r="D348" s="81" t="s">
        <v>56</v>
      </c>
      <c r="E348" s="81" t="s">
        <v>314</v>
      </c>
      <c r="F348" s="81" t="s">
        <v>217</v>
      </c>
      <c r="G348" s="58">
        <v>49.1588</v>
      </c>
      <c r="H348" s="71">
        <v>0</v>
      </c>
      <c r="I348" s="71">
        <v>0</v>
      </c>
    </row>
    <row r="349" spans="1:9" s="66" customFormat="1" ht="15.75" customHeight="1">
      <c r="A349" s="95" t="s">
        <v>296</v>
      </c>
      <c r="B349" s="89" t="s">
        <v>47</v>
      </c>
      <c r="C349" s="81" t="s">
        <v>75</v>
      </c>
      <c r="D349" s="81" t="s">
        <v>56</v>
      </c>
      <c r="E349" s="81" t="s">
        <v>314</v>
      </c>
      <c r="F349" s="81" t="s">
        <v>298</v>
      </c>
      <c r="G349" s="71">
        <f>442.06797+20+496.869</f>
        <v>958.93697</v>
      </c>
      <c r="H349" s="71">
        <v>0</v>
      </c>
      <c r="I349" s="71">
        <v>0</v>
      </c>
    </row>
    <row r="350" spans="1:9" s="66" customFormat="1" ht="15" customHeight="1">
      <c r="A350" s="100" t="s">
        <v>156</v>
      </c>
      <c r="B350" s="93" t="s">
        <v>47</v>
      </c>
      <c r="C350" s="94" t="s">
        <v>75</v>
      </c>
      <c r="D350" s="94" t="s">
        <v>69</v>
      </c>
      <c r="E350" s="81"/>
      <c r="F350" s="81"/>
      <c r="G350" s="69">
        <f>G351</f>
        <v>1998.24413</v>
      </c>
      <c r="H350" s="69">
        <f>H351</f>
        <v>0</v>
      </c>
      <c r="I350" s="69">
        <f>I351</f>
        <v>0</v>
      </c>
    </row>
    <row r="351" spans="1:9" s="66" customFormat="1" ht="24" customHeight="1">
      <c r="A351" s="92" t="s">
        <v>44</v>
      </c>
      <c r="B351" s="93" t="s">
        <v>47</v>
      </c>
      <c r="C351" s="94" t="s">
        <v>75</v>
      </c>
      <c r="D351" s="94" t="s">
        <v>69</v>
      </c>
      <c r="E351" s="94" t="s">
        <v>90</v>
      </c>
      <c r="F351" s="94"/>
      <c r="G351" s="69">
        <f>G356+G355</f>
        <v>1998.24413</v>
      </c>
      <c r="H351" s="69">
        <f>H358</f>
        <v>0</v>
      </c>
      <c r="I351" s="69">
        <f>I358</f>
        <v>0</v>
      </c>
    </row>
    <row r="352" spans="1:9" s="66" customFormat="1" ht="24" customHeight="1">
      <c r="A352" s="114" t="s">
        <v>367</v>
      </c>
      <c r="B352" s="89" t="s">
        <v>47</v>
      </c>
      <c r="C352" s="81" t="s">
        <v>75</v>
      </c>
      <c r="D352" s="81" t="s">
        <v>69</v>
      </c>
      <c r="E352" s="81" t="s">
        <v>368</v>
      </c>
      <c r="F352" s="81"/>
      <c r="G352" s="71">
        <f>G353</f>
        <v>319.73413</v>
      </c>
      <c r="H352" s="71">
        <v>0</v>
      </c>
      <c r="I352" s="71">
        <v>0</v>
      </c>
    </row>
    <row r="353" spans="1:9" s="66" customFormat="1" ht="24" customHeight="1">
      <c r="A353" s="114" t="s">
        <v>369</v>
      </c>
      <c r="B353" s="89" t="s">
        <v>47</v>
      </c>
      <c r="C353" s="81" t="s">
        <v>75</v>
      </c>
      <c r="D353" s="81" t="s">
        <v>69</v>
      </c>
      <c r="E353" s="81" t="s">
        <v>370</v>
      </c>
      <c r="F353" s="81"/>
      <c r="G353" s="71">
        <f>G354</f>
        <v>319.73413</v>
      </c>
      <c r="H353" s="71">
        <v>0</v>
      </c>
      <c r="I353" s="71">
        <v>0</v>
      </c>
    </row>
    <row r="354" spans="1:9" s="66" customFormat="1" ht="24" customHeight="1">
      <c r="A354" s="88" t="s">
        <v>371</v>
      </c>
      <c r="B354" s="124" t="s">
        <v>47</v>
      </c>
      <c r="C354" s="81" t="s">
        <v>75</v>
      </c>
      <c r="D354" s="81" t="s">
        <v>69</v>
      </c>
      <c r="E354" s="81" t="s">
        <v>372</v>
      </c>
      <c r="F354" s="81"/>
      <c r="G354" s="71">
        <f>G355</f>
        <v>319.73413</v>
      </c>
      <c r="H354" s="71">
        <v>0</v>
      </c>
      <c r="I354" s="71">
        <v>0</v>
      </c>
    </row>
    <row r="355" spans="1:9" s="66" customFormat="1" ht="24" customHeight="1">
      <c r="A355" s="88" t="s">
        <v>88</v>
      </c>
      <c r="B355" s="124" t="s">
        <v>47</v>
      </c>
      <c r="C355" s="81" t="s">
        <v>75</v>
      </c>
      <c r="D355" s="81" t="s">
        <v>69</v>
      </c>
      <c r="E355" s="81" t="s">
        <v>372</v>
      </c>
      <c r="F355" s="81" t="s">
        <v>84</v>
      </c>
      <c r="G355" s="71">
        <v>319.73413</v>
      </c>
      <c r="H355" s="71">
        <v>0</v>
      </c>
      <c r="I355" s="71">
        <v>0</v>
      </c>
    </row>
    <row r="356" spans="1:9" s="66" customFormat="1" ht="16.5" customHeight="1">
      <c r="A356" s="112" t="s">
        <v>262</v>
      </c>
      <c r="B356" s="89" t="s">
        <v>47</v>
      </c>
      <c r="C356" s="81" t="s">
        <v>75</v>
      </c>
      <c r="D356" s="81" t="s">
        <v>69</v>
      </c>
      <c r="E356" s="81" t="s">
        <v>265</v>
      </c>
      <c r="F356" s="81"/>
      <c r="G356" s="71">
        <f aca="true" t="shared" si="34" ref="G356:I357">G357</f>
        <v>1678.51</v>
      </c>
      <c r="H356" s="71">
        <f t="shared" si="34"/>
        <v>0</v>
      </c>
      <c r="I356" s="71">
        <f t="shared" si="34"/>
        <v>0</v>
      </c>
    </row>
    <row r="357" spans="1:9" s="66" customFormat="1" ht="25.5" customHeight="1">
      <c r="A357" s="112" t="s">
        <v>405</v>
      </c>
      <c r="B357" s="89" t="s">
        <v>47</v>
      </c>
      <c r="C357" s="81" t="s">
        <v>75</v>
      </c>
      <c r="D357" s="81" t="s">
        <v>69</v>
      </c>
      <c r="E357" s="81" t="s">
        <v>266</v>
      </c>
      <c r="F357" s="81"/>
      <c r="G357" s="71">
        <f t="shared" si="34"/>
        <v>1678.51</v>
      </c>
      <c r="H357" s="71">
        <f t="shared" si="34"/>
        <v>0</v>
      </c>
      <c r="I357" s="71">
        <f t="shared" si="34"/>
        <v>0</v>
      </c>
    </row>
    <row r="358" spans="1:9" s="66" customFormat="1" ht="27" customHeight="1">
      <c r="A358" s="112" t="s">
        <v>406</v>
      </c>
      <c r="B358" s="89" t="s">
        <v>47</v>
      </c>
      <c r="C358" s="81" t="s">
        <v>75</v>
      </c>
      <c r="D358" s="81" t="s">
        <v>69</v>
      </c>
      <c r="E358" s="81" t="s">
        <v>264</v>
      </c>
      <c r="F358" s="81"/>
      <c r="G358" s="71">
        <f>G359</f>
        <v>1678.51</v>
      </c>
      <c r="H358" s="71">
        <v>0</v>
      </c>
      <c r="I358" s="71">
        <v>0</v>
      </c>
    </row>
    <row r="359" spans="1:9" s="66" customFormat="1" ht="16.5" customHeight="1">
      <c r="A359" s="88" t="s">
        <v>88</v>
      </c>
      <c r="B359" s="89" t="s">
        <v>47</v>
      </c>
      <c r="C359" s="81" t="s">
        <v>75</v>
      </c>
      <c r="D359" s="81" t="s">
        <v>69</v>
      </c>
      <c r="E359" s="81" t="s">
        <v>264</v>
      </c>
      <c r="F359" s="81" t="s">
        <v>84</v>
      </c>
      <c r="G359" s="71">
        <v>1678.51</v>
      </c>
      <c r="H359" s="71">
        <v>0</v>
      </c>
      <c r="I359" s="71">
        <v>0</v>
      </c>
    </row>
    <row r="360" spans="1:9" s="66" customFormat="1" ht="16.5" customHeight="1">
      <c r="A360" s="100" t="s">
        <v>343</v>
      </c>
      <c r="B360" s="93" t="s">
        <v>47</v>
      </c>
      <c r="C360" s="94" t="s">
        <v>75</v>
      </c>
      <c r="D360" s="94" t="s">
        <v>83</v>
      </c>
      <c r="E360" s="81"/>
      <c r="F360" s="81"/>
      <c r="G360" s="69">
        <f aca="true" t="shared" si="35" ref="G360:I364">G361</f>
        <v>115</v>
      </c>
      <c r="H360" s="69">
        <f t="shared" si="35"/>
        <v>0</v>
      </c>
      <c r="I360" s="69">
        <f t="shared" si="35"/>
        <v>0</v>
      </c>
    </row>
    <row r="361" spans="1:9" s="66" customFormat="1" ht="23.25" customHeight="1">
      <c r="A361" s="92" t="s">
        <v>44</v>
      </c>
      <c r="B361" s="93" t="s">
        <v>47</v>
      </c>
      <c r="C361" s="94" t="s">
        <v>75</v>
      </c>
      <c r="D361" s="94" t="s">
        <v>83</v>
      </c>
      <c r="E361" s="94" t="s">
        <v>90</v>
      </c>
      <c r="F361" s="81"/>
      <c r="G361" s="69">
        <f t="shared" si="35"/>
        <v>115</v>
      </c>
      <c r="H361" s="69">
        <f t="shared" si="35"/>
        <v>0</v>
      </c>
      <c r="I361" s="69">
        <f t="shared" si="35"/>
        <v>0</v>
      </c>
    </row>
    <row r="362" spans="1:9" s="66" customFormat="1" ht="25.5" customHeight="1">
      <c r="A362" s="95" t="s">
        <v>336</v>
      </c>
      <c r="B362" s="89" t="s">
        <v>47</v>
      </c>
      <c r="C362" s="81" t="s">
        <v>75</v>
      </c>
      <c r="D362" s="81" t="s">
        <v>83</v>
      </c>
      <c r="E362" s="81" t="s">
        <v>339</v>
      </c>
      <c r="F362" s="81"/>
      <c r="G362" s="71">
        <f t="shared" si="35"/>
        <v>115</v>
      </c>
      <c r="H362" s="71">
        <f t="shared" si="35"/>
        <v>0</v>
      </c>
      <c r="I362" s="71">
        <f t="shared" si="35"/>
        <v>0</v>
      </c>
    </row>
    <row r="363" spans="1:9" s="66" customFormat="1" ht="16.5" customHeight="1">
      <c r="A363" s="95" t="s">
        <v>337</v>
      </c>
      <c r="B363" s="89" t="s">
        <v>47</v>
      </c>
      <c r="C363" s="81" t="s">
        <v>75</v>
      </c>
      <c r="D363" s="81" t="s">
        <v>83</v>
      </c>
      <c r="E363" s="81" t="s">
        <v>340</v>
      </c>
      <c r="F363" s="81"/>
      <c r="G363" s="71">
        <f t="shared" si="35"/>
        <v>115</v>
      </c>
      <c r="H363" s="71">
        <f t="shared" si="35"/>
        <v>0</v>
      </c>
      <c r="I363" s="71">
        <f t="shared" si="35"/>
        <v>0</v>
      </c>
    </row>
    <row r="364" spans="1:9" s="66" customFormat="1" ht="16.5" customHeight="1">
      <c r="A364" s="95" t="s">
        <v>338</v>
      </c>
      <c r="B364" s="89" t="s">
        <v>47</v>
      </c>
      <c r="C364" s="81" t="s">
        <v>75</v>
      </c>
      <c r="D364" s="81" t="s">
        <v>83</v>
      </c>
      <c r="E364" s="81" t="s">
        <v>341</v>
      </c>
      <c r="F364" s="81"/>
      <c r="G364" s="71">
        <f t="shared" si="35"/>
        <v>115</v>
      </c>
      <c r="H364" s="71">
        <f t="shared" si="35"/>
        <v>0</v>
      </c>
      <c r="I364" s="71">
        <f t="shared" si="35"/>
        <v>0</v>
      </c>
    </row>
    <row r="365" spans="1:9" s="66" customFormat="1" ht="16.5" customHeight="1">
      <c r="A365" s="95" t="s">
        <v>124</v>
      </c>
      <c r="B365" s="89" t="s">
        <v>47</v>
      </c>
      <c r="C365" s="81" t="s">
        <v>75</v>
      </c>
      <c r="D365" s="81" t="s">
        <v>83</v>
      </c>
      <c r="E365" s="81" t="s">
        <v>341</v>
      </c>
      <c r="F365" s="81" t="s">
        <v>64</v>
      </c>
      <c r="G365" s="71">
        <v>115</v>
      </c>
      <c r="H365" s="71">
        <v>0</v>
      </c>
      <c r="I365" s="71">
        <v>0</v>
      </c>
    </row>
    <row r="366" spans="1:9" s="66" customFormat="1" ht="27" customHeight="1">
      <c r="A366" s="125" t="s">
        <v>153</v>
      </c>
      <c r="B366" s="93" t="s">
        <v>47</v>
      </c>
      <c r="C366" s="94" t="s">
        <v>74</v>
      </c>
      <c r="D366" s="94" t="s">
        <v>56</v>
      </c>
      <c r="E366" s="94"/>
      <c r="F366" s="94"/>
      <c r="G366" s="69">
        <f aca="true" t="shared" si="36" ref="G366:I368">G367</f>
        <v>165.75</v>
      </c>
      <c r="H366" s="69">
        <f t="shared" si="36"/>
        <v>813.4</v>
      </c>
      <c r="I366" s="69">
        <f t="shared" si="36"/>
        <v>813.4</v>
      </c>
    </row>
    <row r="367" spans="1:9" s="66" customFormat="1" ht="15.75" customHeight="1">
      <c r="A367" s="88" t="s">
        <v>27</v>
      </c>
      <c r="B367" s="89" t="s">
        <v>47</v>
      </c>
      <c r="C367" s="81" t="s">
        <v>74</v>
      </c>
      <c r="D367" s="81" t="s">
        <v>56</v>
      </c>
      <c r="E367" s="81" t="s">
        <v>99</v>
      </c>
      <c r="F367" s="94"/>
      <c r="G367" s="71">
        <f t="shared" si="36"/>
        <v>165.75</v>
      </c>
      <c r="H367" s="71">
        <f t="shared" si="36"/>
        <v>813.4</v>
      </c>
      <c r="I367" s="71">
        <f t="shared" si="36"/>
        <v>813.4</v>
      </c>
    </row>
    <row r="368" spans="1:9" s="66" customFormat="1" ht="15" customHeight="1">
      <c r="A368" s="88" t="s">
        <v>28</v>
      </c>
      <c r="B368" s="89" t="s">
        <v>47</v>
      </c>
      <c r="C368" s="81" t="s">
        <v>74</v>
      </c>
      <c r="D368" s="81" t="s">
        <v>56</v>
      </c>
      <c r="E368" s="81" t="s">
        <v>65</v>
      </c>
      <c r="F368" s="94"/>
      <c r="G368" s="71">
        <f t="shared" si="36"/>
        <v>165.75</v>
      </c>
      <c r="H368" s="71">
        <f t="shared" si="36"/>
        <v>813.4</v>
      </c>
      <c r="I368" s="71">
        <f t="shared" si="36"/>
        <v>813.4</v>
      </c>
    </row>
    <row r="369" spans="1:9" s="66" customFormat="1" ht="14.25" customHeight="1">
      <c r="A369" s="88" t="s">
        <v>28</v>
      </c>
      <c r="B369" s="89" t="s">
        <v>47</v>
      </c>
      <c r="C369" s="81" t="s">
        <v>74</v>
      </c>
      <c r="D369" s="81" t="s">
        <v>56</v>
      </c>
      <c r="E369" s="81" t="s">
        <v>65</v>
      </c>
      <c r="F369" s="94"/>
      <c r="G369" s="71">
        <f>G371</f>
        <v>165.75</v>
      </c>
      <c r="H369" s="71">
        <f>H370</f>
        <v>813.4</v>
      </c>
      <c r="I369" s="71">
        <f>I370</f>
        <v>813.4</v>
      </c>
    </row>
    <row r="370" spans="1:9" s="66" customFormat="1" ht="15.75" customHeight="1">
      <c r="A370" s="88" t="s">
        <v>123</v>
      </c>
      <c r="B370" s="89" t="s">
        <v>47</v>
      </c>
      <c r="C370" s="81" t="s">
        <v>74</v>
      </c>
      <c r="D370" s="81" t="s">
        <v>56</v>
      </c>
      <c r="E370" s="81" t="s">
        <v>152</v>
      </c>
      <c r="F370" s="94"/>
      <c r="G370" s="71">
        <f>G371</f>
        <v>165.75</v>
      </c>
      <c r="H370" s="71">
        <f>H371</f>
        <v>813.4</v>
      </c>
      <c r="I370" s="71">
        <f>I371</f>
        <v>813.4</v>
      </c>
    </row>
    <row r="371" spans="1:9" s="66" customFormat="1" ht="14.25" customHeight="1">
      <c r="A371" s="88" t="s">
        <v>23</v>
      </c>
      <c r="B371" s="89" t="s">
        <v>47</v>
      </c>
      <c r="C371" s="81" t="s">
        <v>74</v>
      </c>
      <c r="D371" s="81" t="s">
        <v>56</v>
      </c>
      <c r="E371" s="81" t="s">
        <v>152</v>
      </c>
      <c r="F371" s="81" t="s">
        <v>22</v>
      </c>
      <c r="G371" s="58">
        <v>165.75</v>
      </c>
      <c r="H371" s="71">
        <v>813.4</v>
      </c>
      <c r="I371" s="71">
        <v>813.4</v>
      </c>
    </row>
    <row r="372" spans="1:9" s="66" customFormat="1" ht="18" customHeight="1">
      <c r="A372" s="105" t="s">
        <v>42</v>
      </c>
      <c r="B372" s="106" t="s">
        <v>104</v>
      </c>
      <c r="C372" s="81"/>
      <c r="D372" s="81"/>
      <c r="E372" s="94"/>
      <c r="F372" s="81"/>
      <c r="G372" s="69">
        <f>G373</f>
        <v>3262.73805</v>
      </c>
      <c r="H372" s="69">
        <f>H373</f>
        <v>3194.51646</v>
      </c>
      <c r="I372" s="69">
        <f>I373</f>
        <v>3318.90511</v>
      </c>
    </row>
    <row r="373" spans="1:9" s="66" customFormat="1" ht="14.25" customHeight="1">
      <c r="A373" s="100" t="s">
        <v>1</v>
      </c>
      <c r="B373" s="102" t="s">
        <v>104</v>
      </c>
      <c r="C373" s="94" t="s">
        <v>56</v>
      </c>
      <c r="D373" s="94" t="s">
        <v>57</v>
      </c>
      <c r="E373" s="94"/>
      <c r="F373" s="94"/>
      <c r="G373" s="69">
        <f>G374+G382</f>
        <v>3262.73805</v>
      </c>
      <c r="H373" s="69">
        <f>H374+H382</f>
        <v>3194.51646</v>
      </c>
      <c r="I373" s="69">
        <f>I374+I382</f>
        <v>3318.90511</v>
      </c>
    </row>
    <row r="374" spans="1:9" s="66" customFormat="1" ht="27.75" customHeight="1">
      <c r="A374" s="100" t="s">
        <v>41</v>
      </c>
      <c r="B374" s="102" t="s">
        <v>104</v>
      </c>
      <c r="C374" s="94" t="s">
        <v>56</v>
      </c>
      <c r="D374" s="94" t="s">
        <v>69</v>
      </c>
      <c r="E374" s="81"/>
      <c r="F374" s="81"/>
      <c r="G374" s="69">
        <f aca="true" t="shared" si="37" ref="G374:I376">G375</f>
        <v>1581.6549999999997</v>
      </c>
      <c r="H374" s="70">
        <f t="shared" si="37"/>
        <v>1602.55</v>
      </c>
      <c r="I374" s="70">
        <f t="shared" si="37"/>
        <v>1666.66</v>
      </c>
    </row>
    <row r="375" spans="1:9" s="66" customFormat="1" ht="27.75" customHeight="1">
      <c r="A375" s="92" t="s">
        <v>127</v>
      </c>
      <c r="B375" s="89" t="s">
        <v>104</v>
      </c>
      <c r="C375" s="81" t="s">
        <v>56</v>
      </c>
      <c r="D375" s="81" t="s">
        <v>69</v>
      </c>
      <c r="E375" s="81" t="s">
        <v>132</v>
      </c>
      <c r="F375" s="81"/>
      <c r="G375" s="71">
        <f t="shared" si="37"/>
        <v>1581.6549999999997</v>
      </c>
      <c r="H375" s="72">
        <f t="shared" si="37"/>
        <v>1602.55</v>
      </c>
      <c r="I375" s="72">
        <f t="shared" si="37"/>
        <v>1666.66</v>
      </c>
    </row>
    <row r="376" spans="1:9" s="66" customFormat="1" ht="14.25" customHeight="1">
      <c r="A376" s="88" t="s">
        <v>36</v>
      </c>
      <c r="B376" s="89" t="s">
        <v>104</v>
      </c>
      <c r="C376" s="81" t="s">
        <v>56</v>
      </c>
      <c r="D376" s="81" t="s">
        <v>69</v>
      </c>
      <c r="E376" s="81" t="s">
        <v>68</v>
      </c>
      <c r="F376" s="81"/>
      <c r="G376" s="71">
        <f t="shared" si="37"/>
        <v>1581.6549999999997</v>
      </c>
      <c r="H376" s="72">
        <f t="shared" si="37"/>
        <v>1602.55</v>
      </c>
      <c r="I376" s="72">
        <f t="shared" si="37"/>
        <v>1666.66</v>
      </c>
    </row>
    <row r="377" spans="1:9" s="66" customFormat="1" ht="15" customHeight="1">
      <c r="A377" s="88" t="s">
        <v>28</v>
      </c>
      <c r="B377" s="89" t="s">
        <v>104</v>
      </c>
      <c r="C377" s="81" t="s">
        <v>56</v>
      </c>
      <c r="D377" s="81" t="s">
        <v>69</v>
      </c>
      <c r="E377" s="81" t="s">
        <v>70</v>
      </c>
      <c r="F377" s="81"/>
      <c r="G377" s="71">
        <f>G378+G381</f>
        <v>1581.6549999999997</v>
      </c>
      <c r="H377" s="72">
        <f>H378</f>
        <v>1602.55</v>
      </c>
      <c r="I377" s="72">
        <f>I378</f>
        <v>1666.66</v>
      </c>
    </row>
    <row r="378" spans="1:9" s="66" customFormat="1" ht="15.75" customHeight="1">
      <c r="A378" s="88" t="s">
        <v>129</v>
      </c>
      <c r="B378" s="89" t="s">
        <v>104</v>
      </c>
      <c r="C378" s="81" t="s">
        <v>56</v>
      </c>
      <c r="D378" s="81" t="s">
        <v>69</v>
      </c>
      <c r="E378" s="81" t="s">
        <v>133</v>
      </c>
      <c r="F378" s="81"/>
      <c r="G378" s="71">
        <f>G379+G380</f>
        <v>1554.9199999999998</v>
      </c>
      <c r="H378" s="72">
        <f>H379</f>
        <v>1602.55</v>
      </c>
      <c r="I378" s="72">
        <f>I379</f>
        <v>1666.66</v>
      </c>
    </row>
    <row r="379" spans="1:9" s="66" customFormat="1" ht="16.5" customHeight="1">
      <c r="A379" s="88" t="s">
        <v>63</v>
      </c>
      <c r="B379" s="89" t="s">
        <v>104</v>
      </c>
      <c r="C379" s="81" t="s">
        <v>56</v>
      </c>
      <c r="D379" s="81" t="s">
        <v>69</v>
      </c>
      <c r="E379" s="81" t="s">
        <v>133</v>
      </c>
      <c r="F379" s="81" t="s">
        <v>59</v>
      </c>
      <c r="G379" s="71">
        <v>1554.62</v>
      </c>
      <c r="H379" s="71">
        <v>1602.55</v>
      </c>
      <c r="I379" s="71">
        <v>1666.66</v>
      </c>
    </row>
    <row r="380" spans="1:9" s="66" customFormat="1" ht="16.5" customHeight="1">
      <c r="A380" s="95" t="s">
        <v>296</v>
      </c>
      <c r="B380" s="89" t="s">
        <v>104</v>
      </c>
      <c r="C380" s="81" t="s">
        <v>56</v>
      </c>
      <c r="D380" s="81" t="s">
        <v>69</v>
      </c>
      <c r="E380" s="81" t="s">
        <v>133</v>
      </c>
      <c r="F380" s="81" t="s">
        <v>298</v>
      </c>
      <c r="G380" s="71">
        <v>0.3</v>
      </c>
      <c r="H380" s="71">
        <v>0</v>
      </c>
      <c r="I380" s="71">
        <v>0</v>
      </c>
    </row>
    <row r="381" spans="1:9" s="66" customFormat="1" ht="22.5">
      <c r="A381" s="144" t="s">
        <v>419</v>
      </c>
      <c r="B381" s="89" t="s">
        <v>104</v>
      </c>
      <c r="C381" s="81" t="s">
        <v>56</v>
      </c>
      <c r="D381" s="81" t="s">
        <v>69</v>
      </c>
      <c r="E381" s="81" t="s">
        <v>421</v>
      </c>
      <c r="F381" s="81" t="s">
        <v>59</v>
      </c>
      <c r="G381" s="71">
        <f>20.534+6.201</f>
        <v>26.735</v>
      </c>
      <c r="H381" s="71">
        <v>0</v>
      </c>
      <c r="I381" s="71">
        <v>0</v>
      </c>
    </row>
    <row r="382" spans="1:9" s="66" customFormat="1" ht="37.5" customHeight="1">
      <c r="A382" s="125" t="s">
        <v>169</v>
      </c>
      <c r="B382" s="102" t="s">
        <v>104</v>
      </c>
      <c r="C382" s="94" t="s">
        <v>56</v>
      </c>
      <c r="D382" s="94" t="s">
        <v>73</v>
      </c>
      <c r="E382" s="109"/>
      <c r="F382" s="109"/>
      <c r="G382" s="69">
        <f aca="true" t="shared" si="38" ref="G382:I384">G383</f>
        <v>1681.08305</v>
      </c>
      <c r="H382" s="70">
        <f t="shared" si="38"/>
        <v>1591.96646</v>
      </c>
      <c r="I382" s="70">
        <f t="shared" si="38"/>
        <v>1652.24511</v>
      </c>
    </row>
    <row r="383" spans="1:9" s="66" customFormat="1" ht="21" customHeight="1">
      <c r="A383" s="92" t="s">
        <v>127</v>
      </c>
      <c r="B383" s="89" t="s">
        <v>104</v>
      </c>
      <c r="C383" s="81" t="s">
        <v>56</v>
      </c>
      <c r="D383" s="81" t="s">
        <v>73</v>
      </c>
      <c r="E383" s="81" t="s">
        <v>107</v>
      </c>
      <c r="F383" s="109"/>
      <c r="G383" s="69">
        <f t="shared" si="38"/>
        <v>1681.08305</v>
      </c>
      <c r="H383" s="70">
        <f t="shared" si="38"/>
        <v>1591.96646</v>
      </c>
      <c r="I383" s="70">
        <f t="shared" si="38"/>
        <v>1652.24511</v>
      </c>
    </row>
    <row r="384" spans="1:9" s="66" customFormat="1" ht="14.25" customHeight="1">
      <c r="A384" s="88" t="s">
        <v>26</v>
      </c>
      <c r="B384" s="89" t="s">
        <v>104</v>
      </c>
      <c r="C384" s="81" t="s">
        <v>56</v>
      </c>
      <c r="D384" s="81" t="s">
        <v>73</v>
      </c>
      <c r="E384" s="81" t="s">
        <v>61</v>
      </c>
      <c r="F384" s="109"/>
      <c r="G384" s="71">
        <f t="shared" si="38"/>
        <v>1681.08305</v>
      </c>
      <c r="H384" s="72">
        <f t="shared" si="38"/>
        <v>1591.96646</v>
      </c>
      <c r="I384" s="72">
        <f t="shared" si="38"/>
        <v>1652.24511</v>
      </c>
    </row>
    <row r="385" spans="1:9" s="66" customFormat="1" ht="13.5" customHeight="1">
      <c r="A385" s="88" t="s">
        <v>28</v>
      </c>
      <c r="B385" s="89" t="s">
        <v>104</v>
      </c>
      <c r="C385" s="81" t="s">
        <v>56</v>
      </c>
      <c r="D385" s="81" t="s">
        <v>73</v>
      </c>
      <c r="E385" s="81" t="s">
        <v>72</v>
      </c>
      <c r="F385" s="109"/>
      <c r="G385" s="71">
        <f>G386+G390</f>
        <v>1681.08305</v>
      </c>
      <c r="H385" s="72">
        <f>H386</f>
        <v>1591.96646</v>
      </c>
      <c r="I385" s="72">
        <f>I386</f>
        <v>1652.24511</v>
      </c>
    </row>
    <row r="386" spans="1:9" s="66" customFormat="1" ht="16.5" customHeight="1">
      <c r="A386" s="88" t="s">
        <v>129</v>
      </c>
      <c r="B386" s="89" t="s">
        <v>104</v>
      </c>
      <c r="C386" s="81" t="s">
        <v>56</v>
      </c>
      <c r="D386" s="81" t="s">
        <v>73</v>
      </c>
      <c r="E386" s="81" t="s">
        <v>122</v>
      </c>
      <c r="F386" s="81"/>
      <c r="G386" s="71">
        <f>G387+G388+G389</f>
        <v>1662.31905</v>
      </c>
      <c r="H386" s="72">
        <f>H387+H390</f>
        <v>1591.96646</v>
      </c>
      <c r="I386" s="72">
        <f>I387+I390</f>
        <v>1652.24511</v>
      </c>
    </row>
    <row r="387" spans="1:9" s="66" customFormat="1" ht="15.75" customHeight="1">
      <c r="A387" s="88" t="s">
        <v>63</v>
      </c>
      <c r="B387" s="89" t="s">
        <v>104</v>
      </c>
      <c r="C387" s="81" t="s">
        <v>56</v>
      </c>
      <c r="D387" s="81" t="s">
        <v>73</v>
      </c>
      <c r="E387" s="81" t="s">
        <v>122</v>
      </c>
      <c r="F387" s="81" t="s">
        <v>59</v>
      </c>
      <c r="G387" s="71">
        <f>1459.00621+0.5+3</f>
        <v>1462.50621</v>
      </c>
      <c r="H387" s="72">
        <v>1506.96646</v>
      </c>
      <c r="I387" s="72">
        <v>1567.24511</v>
      </c>
    </row>
    <row r="388" spans="1:9" s="66" customFormat="1" ht="17.25" customHeight="1">
      <c r="A388" s="88" t="s">
        <v>110</v>
      </c>
      <c r="B388" s="89" t="s">
        <v>104</v>
      </c>
      <c r="C388" s="81" t="s">
        <v>56</v>
      </c>
      <c r="D388" s="81" t="s">
        <v>73</v>
      </c>
      <c r="E388" s="81" t="s">
        <v>122</v>
      </c>
      <c r="F388" s="81" t="s">
        <v>64</v>
      </c>
      <c r="G388" s="71">
        <f>183.95-3</f>
        <v>180.95</v>
      </c>
      <c r="H388" s="72">
        <v>85</v>
      </c>
      <c r="I388" s="72">
        <v>85</v>
      </c>
    </row>
    <row r="389" spans="1:9" s="66" customFormat="1" ht="15.75" customHeight="1">
      <c r="A389" s="95" t="s">
        <v>296</v>
      </c>
      <c r="B389" s="89" t="s">
        <v>47</v>
      </c>
      <c r="C389" s="81" t="s">
        <v>56</v>
      </c>
      <c r="D389" s="81" t="s">
        <v>58</v>
      </c>
      <c r="E389" s="81" t="s">
        <v>122</v>
      </c>
      <c r="F389" s="81" t="s">
        <v>298</v>
      </c>
      <c r="G389" s="71">
        <f>19.66284-0.8</f>
        <v>18.86284</v>
      </c>
      <c r="H389" s="71">
        <v>0</v>
      </c>
      <c r="I389" s="71">
        <v>0</v>
      </c>
    </row>
    <row r="390" spans="1:9" s="66" customFormat="1" ht="22.5">
      <c r="A390" s="144" t="s">
        <v>419</v>
      </c>
      <c r="B390" s="89" t="s">
        <v>104</v>
      </c>
      <c r="C390" s="81" t="s">
        <v>56</v>
      </c>
      <c r="D390" s="81" t="s">
        <v>73</v>
      </c>
      <c r="E390" s="81" t="s">
        <v>420</v>
      </c>
      <c r="F390" s="81" t="s">
        <v>59</v>
      </c>
      <c r="G390" s="71">
        <f>14.412+4.352</f>
        <v>18.764000000000003</v>
      </c>
      <c r="H390" s="72">
        <v>85</v>
      </c>
      <c r="I390" s="72">
        <v>85</v>
      </c>
    </row>
  </sheetData>
  <mergeCells count="15">
    <mergeCell ref="F3:G3"/>
    <mergeCell ref="H3:I3"/>
    <mergeCell ref="F1:G1"/>
    <mergeCell ref="H1:I1"/>
    <mergeCell ref="F2:G2"/>
    <mergeCell ref="H2:I2"/>
    <mergeCell ref="F4:G4"/>
    <mergeCell ref="A5:I5"/>
    <mergeCell ref="A6:A7"/>
    <mergeCell ref="B6:B7"/>
    <mergeCell ref="C6:C7"/>
    <mergeCell ref="D6:D7"/>
    <mergeCell ref="E6:E7"/>
    <mergeCell ref="F6:F7"/>
    <mergeCell ref="G6:I6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3"/>
  <sheetViews>
    <sheetView zoomScale="150" zoomScaleNormal="150" workbookViewId="0" topLeftCell="A70">
      <selection activeCell="G93" sqref="G93"/>
    </sheetView>
  </sheetViews>
  <sheetFormatPr defaultColWidth="9.00390625" defaultRowHeight="12.75"/>
  <cols>
    <col min="1" max="1" width="61.625" style="126" customWidth="1"/>
    <col min="2" max="2" width="4.75390625" style="127" customWidth="1"/>
    <col min="3" max="3" width="5.00390625" style="127" customWidth="1"/>
    <col min="4" max="4" width="4.375" style="127" customWidth="1"/>
    <col min="5" max="5" width="11.00390625" style="127" customWidth="1"/>
    <col min="6" max="6" width="5.375" style="127" customWidth="1"/>
    <col min="7" max="7" width="16.875" style="74" customWidth="1"/>
    <col min="8" max="8" width="20.375" style="74" customWidth="1"/>
    <col min="9" max="9" width="17.00390625" style="74" customWidth="1"/>
    <col min="10" max="16384" width="9.125" style="2" customWidth="1"/>
  </cols>
  <sheetData>
    <row r="1" spans="1:9" ht="12.75" customHeight="1">
      <c r="A1" s="96"/>
      <c r="B1" s="97"/>
      <c r="C1" s="97"/>
      <c r="D1" s="97"/>
      <c r="E1" s="98"/>
      <c r="F1" s="154"/>
      <c r="G1" s="154"/>
      <c r="H1" s="155" t="s">
        <v>17</v>
      </c>
      <c r="I1" s="155"/>
    </row>
    <row r="2" spans="1:9" ht="29.25" customHeight="1">
      <c r="A2" s="96"/>
      <c r="B2" s="97"/>
      <c r="C2" s="97"/>
      <c r="D2" s="97"/>
      <c r="E2" s="99"/>
      <c r="F2" s="147"/>
      <c r="G2" s="147"/>
      <c r="H2" s="153" t="s">
        <v>35</v>
      </c>
      <c r="I2" s="153"/>
    </row>
    <row r="3" spans="1:9" ht="15" customHeight="1">
      <c r="A3" s="96"/>
      <c r="B3" s="97"/>
      <c r="C3" s="97"/>
      <c r="D3" s="97"/>
      <c r="E3" s="99"/>
      <c r="F3" s="147"/>
      <c r="G3" s="147"/>
      <c r="H3" s="153" t="s">
        <v>412</v>
      </c>
      <c r="I3" s="153"/>
    </row>
    <row r="4" spans="1:9" ht="15.75" customHeight="1">
      <c r="A4" s="96"/>
      <c r="B4" s="97"/>
      <c r="C4" s="97"/>
      <c r="D4" s="97"/>
      <c r="E4" s="99"/>
      <c r="F4" s="147"/>
      <c r="G4" s="147"/>
      <c r="I4" s="74" t="s">
        <v>329</v>
      </c>
    </row>
    <row r="5" spans="1:9" ht="16.5" customHeight="1">
      <c r="A5" s="148" t="s">
        <v>328</v>
      </c>
      <c r="B5" s="148"/>
      <c r="C5" s="148"/>
      <c r="D5" s="148"/>
      <c r="E5" s="148"/>
      <c r="F5" s="148"/>
      <c r="G5" s="148"/>
      <c r="H5" s="148"/>
      <c r="I5" s="148"/>
    </row>
    <row r="6" spans="1:9" ht="13.5" customHeight="1">
      <c r="A6" s="149" t="s">
        <v>0</v>
      </c>
      <c r="B6" s="150" t="s">
        <v>52</v>
      </c>
      <c r="C6" s="151" t="s">
        <v>53</v>
      </c>
      <c r="D6" s="151" t="s">
        <v>55</v>
      </c>
      <c r="E6" s="151" t="s">
        <v>32</v>
      </c>
      <c r="F6" s="151" t="s">
        <v>33</v>
      </c>
      <c r="G6" s="152" t="s">
        <v>154</v>
      </c>
      <c r="H6" s="152"/>
      <c r="I6" s="152"/>
    </row>
    <row r="7" spans="1:9" ht="41.25" customHeight="1">
      <c r="A7" s="149"/>
      <c r="B7" s="150"/>
      <c r="C7" s="151"/>
      <c r="D7" s="151"/>
      <c r="E7" s="151"/>
      <c r="F7" s="151"/>
      <c r="G7" s="67" t="s">
        <v>165</v>
      </c>
      <c r="H7" s="67" t="s">
        <v>185</v>
      </c>
      <c r="I7" s="67" t="s">
        <v>268</v>
      </c>
    </row>
    <row r="8" spans="1:9" ht="12.75" customHeight="1">
      <c r="A8" s="88">
        <v>1</v>
      </c>
      <c r="B8" s="103">
        <v>2</v>
      </c>
      <c r="C8" s="81" t="s">
        <v>34</v>
      </c>
      <c r="D8" s="81" t="s">
        <v>13</v>
      </c>
      <c r="E8" s="81" t="s">
        <v>14</v>
      </c>
      <c r="F8" s="81" t="s">
        <v>54</v>
      </c>
      <c r="G8" s="68">
        <v>7</v>
      </c>
      <c r="H8" s="75">
        <v>8</v>
      </c>
      <c r="I8" s="75">
        <v>9</v>
      </c>
    </row>
    <row r="9" spans="1:9" s="66" customFormat="1" ht="17.25" customHeight="1">
      <c r="A9" s="104" t="s">
        <v>8</v>
      </c>
      <c r="B9" s="103"/>
      <c r="C9" s="81"/>
      <c r="D9" s="81"/>
      <c r="E9" s="81"/>
      <c r="F9" s="81"/>
      <c r="G9" s="69">
        <f>G10+G365</f>
        <v>580608.95074</v>
      </c>
      <c r="H9" s="69">
        <f>H10+H365</f>
        <v>290975.03503999993</v>
      </c>
      <c r="I9" s="69">
        <f>I10+I365</f>
        <v>75977.93781</v>
      </c>
    </row>
    <row r="10" spans="1:9" s="66" customFormat="1" ht="18.75" customHeight="1">
      <c r="A10" s="105" t="s">
        <v>15</v>
      </c>
      <c r="B10" s="106" t="s">
        <v>47</v>
      </c>
      <c r="C10" s="107"/>
      <c r="D10" s="107"/>
      <c r="E10" s="107"/>
      <c r="F10" s="107"/>
      <c r="G10" s="69">
        <f>G11+G94+G103+G122+G153+G274+G293+G321+G334+G359</f>
        <v>577346.21269</v>
      </c>
      <c r="H10" s="69">
        <f>H11+H94+H103+H122+H153+H274+H293+H321+H334+H359</f>
        <v>287780.5185799999</v>
      </c>
      <c r="I10" s="69">
        <f>I11+I94+I103+I122+I153+I274+I293+I321+I334+I359</f>
        <v>72659.0327</v>
      </c>
    </row>
    <row r="11" spans="1:9" s="66" customFormat="1" ht="14.25" customHeight="1">
      <c r="A11" s="100" t="s">
        <v>1</v>
      </c>
      <c r="B11" s="102" t="s">
        <v>47</v>
      </c>
      <c r="C11" s="94" t="s">
        <v>56</v>
      </c>
      <c r="D11" s="94" t="s">
        <v>57</v>
      </c>
      <c r="E11" s="94"/>
      <c r="F11" s="94"/>
      <c r="G11" s="69">
        <f>G12+G45+G52+G39</f>
        <v>41679.20319</v>
      </c>
      <c r="H11" s="69">
        <f>H12+H45+H52</f>
        <v>34006.155</v>
      </c>
      <c r="I11" s="69">
        <f>I12+I45+I52</f>
        <v>32102.475</v>
      </c>
    </row>
    <row r="12" spans="1:9" s="66" customFormat="1" ht="36.75" customHeight="1">
      <c r="A12" s="92" t="s">
        <v>19</v>
      </c>
      <c r="B12" s="93" t="s">
        <v>47</v>
      </c>
      <c r="C12" s="94" t="s">
        <v>56</v>
      </c>
      <c r="D12" s="94" t="s">
        <v>58</v>
      </c>
      <c r="E12" s="94"/>
      <c r="F12" s="94"/>
      <c r="G12" s="69">
        <f>G13+G27+G32</f>
        <v>30162.323470000003</v>
      </c>
      <c r="H12" s="69">
        <f>H13+H32</f>
        <v>26908.075</v>
      </c>
      <c r="I12" s="69">
        <f>I13+I32</f>
        <v>28150.614999999998</v>
      </c>
    </row>
    <row r="13" spans="1:9" s="66" customFormat="1" ht="27" customHeight="1">
      <c r="A13" s="92" t="s">
        <v>127</v>
      </c>
      <c r="B13" s="89" t="s">
        <v>47</v>
      </c>
      <c r="C13" s="81" t="s">
        <v>56</v>
      </c>
      <c r="D13" s="81" t="s">
        <v>58</v>
      </c>
      <c r="E13" s="81" t="s">
        <v>107</v>
      </c>
      <c r="F13" s="94"/>
      <c r="G13" s="69">
        <f>G14+G22</f>
        <v>28630.873470000002</v>
      </c>
      <c r="H13" s="69">
        <f>H14+H20+H27</f>
        <v>26223.825</v>
      </c>
      <c r="I13" s="69">
        <f>I14+I20+I27</f>
        <v>28150.614999999998</v>
      </c>
    </row>
    <row r="14" spans="1:9" ht="18.75" customHeight="1">
      <c r="A14" s="88" t="s">
        <v>37</v>
      </c>
      <c r="B14" s="89" t="s">
        <v>47</v>
      </c>
      <c r="C14" s="81" t="s">
        <v>56</v>
      </c>
      <c r="D14" s="81" t="s">
        <v>58</v>
      </c>
      <c r="E14" s="81" t="s">
        <v>60</v>
      </c>
      <c r="F14" s="108"/>
      <c r="G14" s="71">
        <f>G15</f>
        <v>1645.945</v>
      </c>
      <c r="H14" s="71">
        <f>H16</f>
        <v>1666.5</v>
      </c>
      <c r="I14" s="71">
        <f>I16</f>
        <v>1733.16</v>
      </c>
    </row>
    <row r="15" spans="1:9" ht="16.5" customHeight="1">
      <c r="A15" s="88" t="s">
        <v>28</v>
      </c>
      <c r="B15" s="89" t="s">
        <v>47</v>
      </c>
      <c r="C15" s="81" t="s">
        <v>56</v>
      </c>
      <c r="D15" s="81" t="s">
        <v>58</v>
      </c>
      <c r="E15" s="81" t="s">
        <v>71</v>
      </c>
      <c r="F15" s="108"/>
      <c r="G15" s="71">
        <f>G16+G19</f>
        <v>1645.945</v>
      </c>
      <c r="H15" s="71">
        <f>H16</f>
        <v>1666.5</v>
      </c>
      <c r="I15" s="71">
        <f>I16</f>
        <v>1733.16</v>
      </c>
    </row>
    <row r="16" spans="1:9" ht="16.5" customHeight="1">
      <c r="A16" s="88" t="s">
        <v>129</v>
      </c>
      <c r="B16" s="89" t="s">
        <v>47</v>
      </c>
      <c r="C16" s="81" t="s">
        <v>56</v>
      </c>
      <c r="D16" s="81" t="s">
        <v>58</v>
      </c>
      <c r="E16" s="81" t="s">
        <v>128</v>
      </c>
      <c r="F16" s="109"/>
      <c r="G16" s="71">
        <f>G17+G18</f>
        <v>1618.6</v>
      </c>
      <c r="H16" s="71">
        <f>H17</f>
        <v>1666.5</v>
      </c>
      <c r="I16" s="71">
        <f>I17</f>
        <v>1733.16</v>
      </c>
    </row>
    <row r="17" spans="1:9" ht="14.25" customHeight="1">
      <c r="A17" s="88" t="s">
        <v>63</v>
      </c>
      <c r="B17" s="89" t="s">
        <v>47</v>
      </c>
      <c r="C17" s="81" t="s">
        <v>56</v>
      </c>
      <c r="D17" s="81" t="s">
        <v>58</v>
      </c>
      <c r="E17" s="81" t="s">
        <v>128</v>
      </c>
      <c r="F17" s="81" t="s">
        <v>59</v>
      </c>
      <c r="G17" s="71">
        <v>1617.6</v>
      </c>
      <c r="H17" s="71">
        <v>1666.5</v>
      </c>
      <c r="I17" s="71">
        <v>1733.16</v>
      </c>
    </row>
    <row r="18" spans="1:9" ht="14.25" customHeight="1">
      <c r="A18" s="95" t="s">
        <v>296</v>
      </c>
      <c r="B18" s="89" t="s">
        <v>47</v>
      </c>
      <c r="C18" s="81" t="s">
        <v>56</v>
      </c>
      <c r="D18" s="81" t="s">
        <v>58</v>
      </c>
      <c r="E18" s="81" t="s">
        <v>128</v>
      </c>
      <c r="F18" s="81" t="s">
        <v>298</v>
      </c>
      <c r="G18" s="71">
        <v>1</v>
      </c>
      <c r="H18" s="71">
        <v>0</v>
      </c>
      <c r="I18" s="71">
        <v>0</v>
      </c>
    </row>
    <row r="19" spans="1:9" ht="22.5">
      <c r="A19" s="143" t="s">
        <v>419</v>
      </c>
      <c r="B19" s="130" t="s">
        <v>47</v>
      </c>
      <c r="C19" s="131" t="s">
        <v>56</v>
      </c>
      <c r="D19" s="131" t="s">
        <v>58</v>
      </c>
      <c r="E19" s="131" t="s">
        <v>418</v>
      </c>
      <c r="F19" s="131" t="s">
        <v>59</v>
      </c>
      <c r="G19" s="58">
        <v>27.345</v>
      </c>
      <c r="H19" s="58">
        <v>0</v>
      </c>
      <c r="I19" s="58">
        <v>0</v>
      </c>
    </row>
    <row r="20" spans="1:9" ht="17.25" customHeight="1">
      <c r="A20" s="88" t="s">
        <v>26</v>
      </c>
      <c r="B20" s="89" t="s">
        <v>47</v>
      </c>
      <c r="C20" s="81" t="s">
        <v>56</v>
      </c>
      <c r="D20" s="81" t="s">
        <v>58</v>
      </c>
      <c r="E20" s="81" t="s">
        <v>61</v>
      </c>
      <c r="F20" s="109"/>
      <c r="G20" s="71">
        <f aca="true" t="shared" si="0" ref="G20:I21">G21</f>
        <v>26984.928470000003</v>
      </c>
      <c r="H20" s="71">
        <f t="shared" si="0"/>
        <v>24498.325</v>
      </c>
      <c r="I20" s="71">
        <f t="shared" si="0"/>
        <v>26355.454999999998</v>
      </c>
    </row>
    <row r="21" spans="1:9" ht="15" customHeight="1">
      <c r="A21" s="88" t="s">
        <v>28</v>
      </c>
      <c r="B21" s="89" t="s">
        <v>47</v>
      </c>
      <c r="C21" s="81" t="s">
        <v>56</v>
      </c>
      <c r="D21" s="81" t="s">
        <v>58</v>
      </c>
      <c r="E21" s="81" t="s">
        <v>72</v>
      </c>
      <c r="F21" s="109"/>
      <c r="G21" s="71">
        <f t="shared" si="0"/>
        <v>26984.928470000003</v>
      </c>
      <c r="H21" s="71">
        <f t="shared" si="0"/>
        <v>24498.325</v>
      </c>
      <c r="I21" s="71">
        <f t="shared" si="0"/>
        <v>26355.454999999998</v>
      </c>
    </row>
    <row r="22" spans="1:9" ht="16.5" customHeight="1">
      <c r="A22" s="88" t="s">
        <v>129</v>
      </c>
      <c r="B22" s="89" t="s">
        <v>47</v>
      </c>
      <c r="C22" s="81" t="s">
        <v>56</v>
      </c>
      <c r="D22" s="81" t="s">
        <v>58</v>
      </c>
      <c r="E22" s="81" t="s">
        <v>122</v>
      </c>
      <c r="F22" s="81"/>
      <c r="G22" s="71">
        <f>G23+G25+G26+G24</f>
        <v>26984.928470000003</v>
      </c>
      <c r="H22" s="71">
        <f>H23+H25</f>
        <v>24498.325</v>
      </c>
      <c r="I22" s="71">
        <f>I23+I25</f>
        <v>26355.454999999998</v>
      </c>
    </row>
    <row r="23" spans="1:9" ht="19.5" customHeight="1">
      <c r="A23" s="88" t="s">
        <v>63</v>
      </c>
      <c r="B23" s="89" t="s">
        <v>47</v>
      </c>
      <c r="C23" s="81" t="s">
        <v>56</v>
      </c>
      <c r="D23" s="81" t="s">
        <v>58</v>
      </c>
      <c r="E23" s="81" t="s">
        <v>122</v>
      </c>
      <c r="F23" s="81" t="s">
        <v>59</v>
      </c>
      <c r="G23" s="71">
        <v>22886.072</v>
      </c>
      <c r="H23" s="71">
        <v>23777</v>
      </c>
      <c r="I23" s="71">
        <v>24728.1</v>
      </c>
    </row>
    <row r="24" spans="1:9" ht="22.5">
      <c r="A24" s="143" t="s">
        <v>419</v>
      </c>
      <c r="B24" s="130" t="s">
        <v>47</v>
      </c>
      <c r="C24" s="131" t="s">
        <v>56</v>
      </c>
      <c r="D24" s="131" t="s">
        <v>58</v>
      </c>
      <c r="E24" s="131" t="s">
        <v>420</v>
      </c>
      <c r="F24" s="131" t="s">
        <v>59</v>
      </c>
      <c r="G24" s="58">
        <v>291.756</v>
      </c>
      <c r="H24" s="58">
        <v>0</v>
      </c>
      <c r="I24" s="58">
        <v>0</v>
      </c>
    </row>
    <row r="25" spans="1:9" s="66" customFormat="1" ht="20.25" customHeight="1">
      <c r="A25" s="88" t="s">
        <v>124</v>
      </c>
      <c r="B25" s="89" t="s">
        <v>47</v>
      </c>
      <c r="C25" s="81" t="s">
        <v>56</v>
      </c>
      <c r="D25" s="81" t="s">
        <v>58</v>
      </c>
      <c r="E25" s="81" t="s">
        <v>122</v>
      </c>
      <c r="F25" s="81" t="s">
        <v>64</v>
      </c>
      <c r="G25" s="58">
        <v>3732.75972</v>
      </c>
      <c r="H25" s="58">
        <v>721.325</v>
      </c>
      <c r="I25" s="58">
        <v>1627.355</v>
      </c>
    </row>
    <row r="26" spans="1:9" s="66" customFormat="1" ht="20.25" customHeight="1">
      <c r="A26" s="95" t="s">
        <v>296</v>
      </c>
      <c r="B26" s="89" t="s">
        <v>47</v>
      </c>
      <c r="C26" s="81" t="s">
        <v>56</v>
      </c>
      <c r="D26" s="81" t="s">
        <v>58</v>
      </c>
      <c r="E26" s="81" t="s">
        <v>122</v>
      </c>
      <c r="F26" s="81" t="s">
        <v>298</v>
      </c>
      <c r="G26" s="71">
        <v>74.34075</v>
      </c>
      <c r="H26" s="71">
        <v>0</v>
      </c>
      <c r="I26" s="71">
        <v>0</v>
      </c>
    </row>
    <row r="27" spans="1:9" s="66" customFormat="1" ht="19.5" customHeight="1">
      <c r="A27" s="92" t="s">
        <v>27</v>
      </c>
      <c r="B27" s="89" t="s">
        <v>47</v>
      </c>
      <c r="C27" s="81" t="s">
        <v>56</v>
      </c>
      <c r="D27" s="81" t="s">
        <v>58</v>
      </c>
      <c r="E27" s="81" t="s">
        <v>62</v>
      </c>
      <c r="F27" s="94"/>
      <c r="G27" s="69">
        <f aca="true" t="shared" si="1" ref="G27:I30">G28</f>
        <v>55</v>
      </c>
      <c r="H27" s="69">
        <f t="shared" si="1"/>
        <v>59</v>
      </c>
      <c r="I27" s="69">
        <f t="shared" si="1"/>
        <v>62</v>
      </c>
    </row>
    <row r="28" spans="1:9" s="66" customFormat="1" ht="16.5" customHeight="1">
      <c r="A28" s="88" t="s">
        <v>28</v>
      </c>
      <c r="B28" s="89" t="s">
        <v>47</v>
      </c>
      <c r="C28" s="81" t="s">
        <v>56</v>
      </c>
      <c r="D28" s="81" t="s">
        <v>58</v>
      </c>
      <c r="E28" s="81" t="s">
        <v>99</v>
      </c>
      <c r="F28" s="81"/>
      <c r="G28" s="71">
        <f t="shared" si="1"/>
        <v>55</v>
      </c>
      <c r="H28" s="71">
        <f t="shared" si="1"/>
        <v>59</v>
      </c>
      <c r="I28" s="71">
        <f t="shared" si="1"/>
        <v>62</v>
      </c>
    </row>
    <row r="29" spans="1:9" s="66" customFormat="1" ht="15" customHeight="1">
      <c r="A29" s="88" t="s">
        <v>28</v>
      </c>
      <c r="B29" s="89" t="s">
        <v>47</v>
      </c>
      <c r="C29" s="81" t="s">
        <v>56</v>
      </c>
      <c r="D29" s="81" t="s">
        <v>58</v>
      </c>
      <c r="E29" s="81" t="s">
        <v>65</v>
      </c>
      <c r="F29" s="81"/>
      <c r="G29" s="71">
        <f t="shared" si="1"/>
        <v>55</v>
      </c>
      <c r="H29" s="71">
        <f t="shared" si="1"/>
        <v>59</v>
      </c>
      <c r="I29" s="71">
        <f t="shared" si="1"/>
        <v>62</v>
      </c>
    </row>
    <row r="30" spans="1:9" s="66" customFormat="1" ht="39" customHeight="1">
      <c r="A30" s="88" t="s">
        <v>130</v>
      </c>
      <c r="B30" s="93" t="s">
        <v>47</v>
      </c>
      <c r="C30" s="81" t="s">
        <v>56</v>
      </c>
      <c r="D30" s="81" t="s">
        <v>58</v>
      </c>
      <c r="E30" s="81" t="s">
        <v>66</v>
      </c>
      <c r="F30" s="81"/>
      <c r="G30" s="71">
        <f t="shared" si="1"/>
        <v>55</v>
      </c>
      <c r="H30" s="71">
        <f t="shared" si="1"/>
        <v>59</v>
      </c>
      <c r="I30" s="71">
        <f t="shared" si="1"/>
        <v>62</v>
      </c>
    </row>
    <row r="31" spans="1:9" s="66" customFormat="1" ht="15" customHeight="1">
      <c r="A31" s="88" t="s">
        <v>39</v>
      </c>
      <c r="B31" s="89" t="s">
        <v>47</v>
      </c>
      <c r="C31" s="81" t="s">
        <v>56</v>
      </c>
      <c r="D31" s="81" t="s">
        <v>58</v>
      </c>
      <c r="E31" s="81" t="s">
        <v>66</v>
      </c>
      <c r="F31" s="81" t="s">
        <v>40</v>
      </c>
      <c r="G31" s="71">
        <v>55</v>
      </c>
      <c r="H31" s="71">
        <v>59</v>
      </c>
      <c r="I31" s="71">
        <v>62</v>
      </c>
    </row>
    <row r="32" spans="1:9" s="66" customFormat="1" ht="38.25" customHeight="1">
      <c r="A32" s="110" t="s">
        <v>331</v>
      </c>
      <c r="B32" s="93" t="s">
        <v>47</v>
      </c>
      <c r="C32" s="81" t="s">
        <v>56</v>
      </c>
      <c r="D32" s="81" t="s">
        <v>58</v>
      </c>
      <c r="E32" s="94" t="s">
        <v>148</v>
      </c>
      <c r="F32" s="94"/>
      <c r="G32" s="69">
        <f aca="true" t="shared" si="2" ref="G32:I33">G33</f>
        <v>1476.45</v>
      </c>
      <c r="H32" s="69">
        <f t="shared" si="2"/>
        <v>684.25</v>
      </c>
      <c r="I32" s="69">
        <f t="shared" si="2"/>
        <v>0</v>
      </c>
    </row>
    <row r="33" spans="1:9" s="66" customFormat="1" ht="15" customHeight="1">
      <c r="A33" s="88" t="s">
        <v>145</v>
      </c>
      <c r="B33" s="89" t="s">
        <v>47</v>
      </c>
      <c r="C33" s="81" t="s">
        <v>56</v>
      </c>
      <c r="D33" s="81" t="s">
        <v>58</v>
      </c>
      <c r="E33" s="81" t="s">
        <v>149</v>
      </c>
      <c r="F33" s="81"/>
      <c r="G33" s="71">
        <f t="shared" si="2"/>
        <v>1476.45</v>
      </c>
      <c r="H33" s="71">
        <f t="shared" si="2"/>
        <v>684.25</v>
      </c>
      <c r="I33" s="71">
        <f t="shared" si="2"/>
        <v>0</v>
      </c>
    </row>
    <row r="34" spans="1:9" s="66" customFormat="1" ht="15" customHeight="1">
      <c r="A34" s="88" t="s">
        <v>146</v>
      </c>
      <c r="B34" s="89" t="s">
        <v>47</v>
      </c>
      <c r="C34" s="81" t="s">
        <v>56</v>
      </c>
      <c r="D34" s="81" t="s">
        <v>58</v>
      </c>
      <c r="E34" s="81" t="s">
        <v>150</v>
      </c>
      <c r="F34" s="81"/>
      <c r="G34" s="71">
        <f>G38+G36</f>
        <v>1476.45</v>
      </c>
      <c r="H34" s="71">
        <f>H35+H38</f>
        <v>684.25</v>
      </c>
      <c r="I34" s="71">
        <f>I35+I38</f>
        <v>0</v>
      </c>
    </row>
    <row r="35" spans="1:9" s="66" customFormat="1" ht="15" customHeight="1">
      <c r="A35" s="88" t="s">
        <v>151</v>
      </c>
      <c r="B35" s="89" t="s">
        <v>47</v>
      </c>
      <c r="C35" s="81" t="s">
        <v>56</v>
      </c>
      <c r="D35" s="81" t="s">
        <v>58</v>
      </c>
      <c r="E35" s="81" t="s">
        <v>147</v>
      </c>
      <c r="F35" s="81"/>
      <c r="G35" s="71">
        <f>G36</f>
        <v>1323.45</v>
      </c>
      <c r="H35" s="71">
        <f>H36</f>
        <v>607.75</v>
      </c>
      <c r="I35" s="71">
        <f>I36</f>
        <v>0</v>
      </c>
    </row>
    <row r="36" spans="1:9" s="66" customFormat="1" ht="15" customHeight="1">
      <c r="A36" s="88" t="s">
        <v>63</v>
      </c>
      <c r="B36" s="89" t="s">
        <v>47</v>
      </c>
      <c r="C36" s="81" t="s">
        <v>56</v>
      </c>
      <c r="D36" s="81" t="s">
        <v>58</v>
      </c>
      <c r="E36" s="81" t="s">
        <v>147</v>
      </c>
      <c r="F36" s="81" t="s">
        <v>59</v>
      </c>
      <c r="G36" s="71">
        <v>1323.45</v>
      </c>
      <c r="H36" s="71">
        <v>607.75</v>
      </c>
      <c r="I36" s="71">
        <v>0</v>
      </c>
    </row>
    <row r="37" spans="1:9" s="66" customFormat="1" ht="15" customHeight="1">
      <c r="A37" s="88" t="s">
        <v>151</v>
      </c>
      <c r="B37" s="89" t="s">
        <v>47</v>
      </c>
      <c r="C37" s="81" t="s">
        <v>56</v>
      </c>
      <c r="D37" s="81" t="s">
        <v>58</v>
      </c>
      <c r="E37" s="81" t="s">
        <v>147</v>
      </c>
      <c r="F37" s="81"/>
      <c r="G37" s="71">
        <f>G38</f>
        <v>153</v>
      </c>
      <c r="H37" s="71">
        <f>H38</f>
        <v>76.5</v>
      </c>
      <c r="I37" s="71">
        <f>I38</f>
        <v>0</v>
      </c>
    </row>
    <row r="38" spans="1:9" s="66" customFormat="1" ht="15" customHeight="1">
      <c r="A38" s="88" t="s">
        <v>110</v>
      </c>
      <c r="B38" s="89" t="s">
        <v>47</v>
      </c>
      <c r="C38" s="81" t="s">
        <v>56</v>
      </c>
      <c r="D38" s="81" t="s">
        <v>58</v>
      </c>
      <c r="E38" s="81" t="s">
        <v>147</v>
      </c>
      <c r="F38" s="81" t="s">
        <v>64</v>
      </c>
      <c r="G38" s="71">
        <v>153</v>
      </c>
      <c r="H38" s="71">
        <v>76.5</v>
      </c>
      <c r="I38" s="71">
        <v>0</v>
      </c>
    </row>
    <row r="39" spans="1:9" s="66" customFormat="1" ht="15" customHeight="1">
      <c r="A39" s="100" t="s">
        <v>407</v>
      </c>
      <c r="B39" s="89" t="s">
        <v>47</v>
      </c>
      <c r="C39" s="81" t="s">
        <v>56</v>
      </c>
      <c r="D39" s="81" t="s">
        <v>89</v>
      </c>
      <c r="E39" s="81"/>
      <c r="F39" s="81"/>
      <c r="G39" s="71">
        <f>G40</f>
        <v>100</v>
      </c>
      <c r="H39" s="71">
        <v>0</v>
      </c>
      <c r="I39" s="71">
        <v>0</v>
      </c>
    </row>
    <row r="40" spans="1:9" s="66" customFormat="1" ht="15" customHeight="1">
      <c r="A40" s="136" t="s">
        <v>27</v>
      </c>
      <c r="B40" s="89" t="s">
        <v>47</v>
      </c>
      <c r="C40" s="81" t="s">
        <v>56</v>
      </c>
      <c r="D40" s="81" t="s">
        <v>89</v>
      </c>
      <c r="E40" s="81" t="s">
        <v>62</v>
      </c>
      <c r="F40" s="81"/>
      <c r="G40" s="71">
        <f>G41</f>
        <v>100</v>
      </c>
      <c r="H40" s="71">
        <v>0</v>
      </c>
      <c r="I40" s="71">
        <v>0</v>
      </c>
    </row>
    <row r="41" spans="1:9" s="66" customFormat="1" ht="15" customHeight="1">
      <c r="A41" s="136" t="s">
        <v>28</v>
      </c>
      <c r="B41" s="89" t="s">
        <v>47</v>
      </c>
      <c r="C41" s="81" t="s">
        <v>56</v>
      </c>
      <c r="D41" s="81" t="s">
        <v>89</v>
      </c>
      <c r="E41" s="81" t="s">
        <v>99</v>
      </c>
      <c r="F41" s="81"/>
      <c r="G41" s="71">
        <f>G42</f>
        <v>100</v>
      </c>
      <c r="H41" s="71">
        <v>0</v>
      </c>
      <c r="I41" s="71">
        <v>0</v>
      </c>
    </row>
    <row r="42" spans="1:9" s="66" customFormat="1" ht="15" customHeight="1">
      <c r="A42" s="136" t="s">
        <v>28</v>
      </c>
      <c r="B42" s="89" t="s">
        <v>47</v>
      </c>
      <c r="C42" s="81" t="s">
        <v>56</v>
      </c>
      <c r="D42" s="81" t="s">
        <v>89</v>
      </c>
      <c r="E42" s="81" t="s">
        <v>65</v>
      </c>
      <c r="F42" s="81"/>
      <c r="G42" s="71">
        <f>G43</f>
        <v>100</v>
      </c>
      <c r="H42" s="71">
        <v>0</v>
      </c>
      <c r="I42" s="71">
        <v>0</v>
      </c>
    </row>
    <row r="43" spans="1:9" s="66" customFormat="1" ht="15" customHeight="1">
      <c r="A43" s="136" t="s">
        <v>408</v>
      </c>
      <c r="B43" s="89" t="s">
        <v>47</v>
      </c>
      <c r="C43" s="81" t="s">
        <v>56</v>
      </c>
      <c r="D43" s="81" t="s">
        <v>89</v>
      </c>
      <c r="E43" s="81" t="s">
        <v>409</v>
      </c>
      <c r="F43" s="81"/>
      <c r="G43" s="71">
        <f>G44</f>
        <v>100</v>
      </c>
      <c r="H43" s="71">
        <v>0</v>
      </c>
      <c r="I43" s="71">
        <v>0</v>
      </c>
    </row>
    <row r="44" spans="1:9" s="66" customFormat="1" ht="15" customHeight="1">
      <c r="A44" s="136" t="s">
        <v>110</v>
      </c>
      <c r="B44" s="89" t="s">
        <v>47</v>
      </c>
      <c r="C44" s="81" t="s">
        <v>56</v>
      </c>
      <c r="D44" s="81" t="s">
        <v>89</v>
      </c>
      <c r="E44" s="81" t="s">
        <v>409</v>
      </c>
      <c r="F44" s="81" t="s">
        <v>410</v>
      </c>
      <c r="G44" s="71">
        <v>100</v>
      </c>
      <c r="H44" s="71">
        <v>0</v>
      </c>
      <c r="I44" s="71">
        <v>0</v>
      </c>
    </row>
    <row r="45" spans="1:9" s="66" customFormat="1" ht="15" customHeight="1">
      <c r="A45" s="100" t="s">
        <v>2</v>
      </c>
      <c r="B45" s="89" t="s">
        <v>47</v>
      </c>
      <c r="C45" s="94" t="s">
        <v>56</v>
      </c>
      <c r="D45" s="94" t="s">
        <v>75</v>
      </c>
      <c r="E45" s="94"/>
      <c r="F45" s="94"/>
      <c r="G45" s="69">
        <f>G46</f>
        <v>5.2</v>
      </c>
      <c r="H45" s="69">
        <f>H46</f>
        <v>50</v>
      </c>
      <c r="I45" s="69">
        <f>I46</f>
        <v>50</v>
      </c>
    </row>
    <row r="46" spans="1:9" s="66" customFormat="1" ht="16.5" customHeight="1">
      <c r="A46" s="88" t="s">
        <v>27</v>
      </c>
      <c r="B46" s="89" t="s">
        <v>47</v>
      </c>
      <c r="C46" s="81" t="s">
        <v>56</v>
      </c>
      <c r="D46" s="81" t="s">
        <v>75</v>
      </c>
      <c r="E46" s="81" t="s">
        <v>62</v>
      </c>
      <c r="F46" s="81"/>
      <c r="G46" s="71">
        <f>G48</f>
        <v>5.2</v>
      </c>
      <c r="H46" s="71">
        <f>H48</f>
        <v>50</v>
      </c>
      <c r="I46" s="71">
        <f>I48</f>
        <v>50</v>
      </c>
    </row>
    <row r="47" spans="1:9" s="66" customFormat="1" ht="13.5" customHeight="1">
      <c r="A47" s="88" t="s">
        <v>28</v>
      </c>
      <c r="B47" s="89" t="s">
        <v>47</v>
      </c>
      <c r="C47" s="81" t="s">
        <v>56</v>
      </c>
      <c r="D47" s="81" t="s">
        <v>75</v>
      </c>
      <c r="E47" s="81" t="s">
        <v>99</v>
      </c>
      <c r="F47" s="81"/>
      <c r="G47" s="71">
        <f aca="true" t="shared" si="3" ref="G47:I50">G48</f>
        <v>5.2</v>
      </c>
      <c r="H47" s="71">
        <f t="shared" si="3"/>
        <v>50</v>
      </c>
      <c r="I47" s="71">
        <f t="shared" si="3"/>
        <v>50</v>
      </c>
    </row>
    <row r="48" spans="1:9" s="66" customFormat="1" ht="13.5" customHeight="1">
      <c r="A48" s="88" t="s">
        <v>28</v>
      </c>
      <c r="B48" s="89" t="s">
        <v>47</v>
      </c>
      <c r="C48" s="81" t="s">
        <v>56</v>
      </c>
      <c r="D48" s="81" t="s">
        <v>75</v>
      </c>
      <c r="E48" s="81" t="s">
        <v>65</v>
      </c>
      <c r="F48" s="81"/>
      <c r="G48" s="71">
        <f t="shared" si="3"/>
        <v>5.2</v>
      </c>
      <c r="H48" s="71">
        <f t="shared" si="3"/>
        <v>50</v>
      </c>
      <c r="I48" s="71">
        <f t="shared" si="3"/>
        <v>50</v>
      </c>
    </row>
    <row r="49" spans="1:9" s="66" customFormat="1" ht="23.25" customHeight="1">
      <c r="A49" s="88" t="s">
        <v>131</v>
      </c>
      <c r="B49" s="89" t="s">
        <v>47</v>
      </c>
      <c r="C49" s="81" t="s">
        <v>56</v>
      </c>
      <c r="D49" s="81" t="s">
        <v>75</v>
      </c>
      <c r="E49" s="81" t="s">
        <v>67</v>
      </c>
      <c r="F49" s="81"/>
      <c r="G49" s="71">
        <f t="shared" si="3"/>
        <v>5.2</v>
      </c>
      <c r="H49" s="71">
        <f t="shared" si="3"/>
        <v>50</v>
      </c>
      <c r="I49" s="71">
        <f t="shared" si="3"/>
        <v>50</v>
      </c>
    </row>
    <row r="50" spans="1:9" s="66" customFormat="1" ht="20.25" customHeight="1">
      <c r="A50" s="111" t="s">
        <v>141</v>
      </c>
      <c r="B50" s="89" t="s">
        <v>47</v>
      </c>
      <c r="C50" s="81" t="s">
        <v>56</v>
      </c>
      <c r="D50" s="81" t="s">
        <v>75</v>
      </c>
      <c r="E50" s="81" t="s">
        <v>67</v>
      </c>
      <c r="F50" s="81"/>
      <c r="G50" s="71">
        <f t="shared" si="3"/>
        <v>5.2</v>
      </c>
      <c r="H50" s="71">
        <f t="shared" si="3"/>
        <v>50</v>
      </c>
      <c r="I50" s="71">
        <f t="shared" si="3"/>
        <v>50</v>
      </c>
    </row>
    <row r="51" spans="1:9" s="66" customFormat="1" ht="15" customHeight="1">
      <c r="A51" s="88" t="s">
        <v>21</v>
      </c>
      <c r="B51" s="89" t="s">
        <v>47</v>
      </c>
      <c r="C51" s="81" t="s">
        <v>56</v>
      </c>
      <c r="D51" s="81" t="s">
        <v>75</v>
      </c>
      <c r="E51" s="81" t="s">
        <v>67</v>
      </c>
      <c r="F51" s="81" t="s">
        <v>20</v>
      </c>
      <c r="G51" s="72">
        <v>5.2</v>
      </c>
      <c r="H51" s="72">
        <v>50</v>
      </c>
      <c r="I51" s="72">
        <v>50</v>
      </c>
    </row>
    <row r="52" spans="1:9" s="66" customFormat="1" ht="16.5" customHeight="1">
      <c r="A52" s="100" t="s">
        <v>11</v>
      </c>
      <c r="B52" s="89" t="s">
        <v>47</v>
      </c>
      <c r="C52" s="94" t="s">
        <v>56</v>
      </c>
      <c r="D52" s="94" t="s">
        <v>74</v>
      </c>
      <c r="E52" s="94"/>
      <c r="F52" s="94"/>
      <c r="G52" s="69">
        <f>G53+G80+G85</f>
        <v>11411.67972</v>
      </c>
      <c r="H52" s="69">
        <f>H53+H80+H85</f>
        <v>7048.08</v>
      </c>
      <c r="I52" s="69">
        <f>I53+I80+I85</f>
        <v>3901.8599999999997</v>
      </c>
    </row>
    <row r="53" spans="1:9" s="66" customFormat="1" ht="22.5" customHeight="1">
      <c r="A53" s="110" t="s">
        <v>326</v>
      </c>
      <c r="B53" s="89" t="s">
        <v>47</v>
      </c>
      <c r="C53" s="81" t="s">
        <v>56</v>
      </c>
      <c r="D53" s="81" t="s">
        <v>74</v>
      </c>
      <c r="E53" s="94" t="s">
        <v>191</v>
      </c>
      <c r="F53" s="94"/>
      <c r="G53" s="69">
        <f>G54+G63+G67+G73</f>
        <v>6994.87172</v>
      </c>
      <c r="H53" s="69">
        <f>H54+H63+H67+H73</f>
        <v>3898.83</v>
      </c>
      <c r="I53" s="69">
        <f>I54+I63+I67+I73</f>
        <v>3901.8599999999997</v>
      </c>
    </row>
    <row r="54" spans="1:9" s="66" customFormat="1" ht="16.5" customHeight="1">
      <c r="A54" s="88" t="s">
        <v>189</v>
      </c>
      <c r="B54" s="89" t="s">
        <v>47</v>
      </c>
      <c r="C54" s="81" t="s">
        <v>56</v>
      </c>
      <c r="D54" s="81" t="s">
        <v>74</v>
      </c>
      <c r="E54" s="81" t="s">
        <v>192</v>
      </c>
      <c r="F54" s="81"/>
      <c r="G54" s="71">
        <f>G55+G58</f>
        <v>2605.37172</v>
      </c>
      <c r="H54" s="71">
        <f>H55+H58</f>
        <v>1075.83</v>
      </c>
      <c r="I54" s="71">
        <f>I55+I58</f>
        <v>1078.86</v>
      </c>
    </row>
    <row r="55" spans="1:9" s="66" customFormat="1" ht="23.25" customHeight="1">
      <c r="A55" s="91" t="s">
        <v>190</v>
      </c>
      <c r="B55" s="89" t="s">
        <v>47</v>
      </c>
      <c r="C55" s="81" t="s">
        <v>56</v>
      </c>
      <c r="D55" s="81" t="s">
        <v>74</v>
      </c>
      <c r="E55" s="81" t="s">
        <v>193</v>
      </c>
      <c r="F55" s="81"/>
      <c r="G55" s="71">
        <f aca="true" t="shared" si="4" ref="G55:I56">G56</f>
        <v>523.01172</v>
      </c>
      <c r="H55" s="71">
        <f t="shared" si="4"/>
        <v>75.83</v>
      </c>
      <c r="I55" s="71">
        <f t="shared" si="4"/>
        <v>78.86</v>
      </c>
    </row>
    <row r="56" spans="1:9" s="66" customFormat="1" ht="17.25" customHeight="1">
      <c r="A56" s="88" t="s">
        <v>31</v>
      </c>
      <c r="B56" s="89" t="s">
        <v>47</v>
      </c>
      <c r="C56" s="81" t="s">
        <v>56</v>
      </c>
      <c r="D56" s="81" t="s">
        <v>74</v>
      </c>
      <c r="E56" s="81" t="s">
        <v>194</v>
      </c>
      <c r="F56" s="81"/>
      <c r="G56" s="71">
        <f t="shared" si="4"/>
        <v>523.01172</v>
      </c>
      <c r="H56" s="71">
        <f t="shared" si="4"/>
        <v>75.83</v>
      </c>
      <c r="I56" s="71">
        <f t="shared" si="4"/>
        <v>78.86</v>
      </c>
    </row>
    <row r="57" spans="1:9" s="66" customFormat="1" ht="18.75" customHeight="1">
      <c r="A57" s="88" t="s">
        <v>110</v>
      </c>
      <c r="B57" s="89" t="s">
        <v>47</v>
      </c>
      <c r="C57" s="81" t="s">
        <v>56</v>
      </c>
      <c r="D57" s="81" t="s">
        <v>74</v>
      </c>
      <c r="E57" s="81" t="s">
        <v>194</v>
      </c>
      <c r="F57" s="81" t="s">
        <v>64</v>
      </c>
      <c r="G57" s="71">
        <v>523.01172</v>
      </c>
      <c r="H57" s="71">
        <v>75.83</v>
      </c>
      <c r="I57" s="71">
        <v>78.86</v>
      </c>
    </row>
    <row r="58" spans="1:9" s="66" customFormat="1" ht="33" customHeight="1">
      <c r="A58" s="88" t="s">
        <v>349</v>
      </c>
      <c r="B58" s="89" t="s">
        <v>47</v>
      </c>
      <c r="C58" s="81" t="s">
        <v>56</v>
      </c>
      <c r="D58" s="81" t="s">
        <v>74</v>
      </c>
      <c r="E58" s="81" t="s">
        <v>300</v>
      </c>
      <c r="F58" s="94"/>
      <c r="G58" s="71">
        <f>G59</f>
        <v>2082.36</v>
      </c>
      <c r="H58" s="71">
        <f>H59</f>
        <v>1000</v>
      </c>
      <c r="I58" s="71">
        <f>I59</f>
        <v>1000</v>
      </c>
    </row>
    <row r="59" spans="1:9" s="66" customFormat="1" ht="34.5" customHeight="1">
      <c r="A59" s="112" t="s">
        <v>350</v>
      </c>
      <c r="B59" s="89" t="s">
        <v>47</v>
      </c>
      <c r="C59" s="81" t="s">
        <v>56</v>
      </c>
      <c r="D59" s="81" t="s">
        <v>74</v>
      </c>
      <c r="E59" s="81" t="s">
        <v>301</v>
      </c>
      <c r="F59" s="94"/>
      <c r="G59" s="71">
        <f>G60+G61+G62</f>
        <v>2082.36</v>
      </c>
      <c r="H59" s="71">
        <f>H60+H61</f>
        <v>1000</v>
      </c>
      <c r="I59" s="71">
        <f>I60+I61</f>
        <v>1000</v>
      </c>
    </row>
    <row r="60" spans="1:9" s="66" customFormat="1" ht="18.75" customHeight="1">
      <c r="A60" s="113" t="s">
        <v>126</v>
      </c>
      <c r="B60" s="89" t="s">
        <v>47</v>
      </c>
      <c r="C60" s="81" t="s">
        <v>56</v>
      </c>
      <c r="D60" s="81" t="s">
        <v>74</v>
      </c>
      <c r="E60" s="81" t="s">
        <v>301</v>
      </c>
      <c r="F60" s="81" t="s">
        <v>299</v>
      </c>
      <c r="G60" s="58">
        <v>1502.28711</v>
      </c>
      <c r="H60" s="71">
        <v>1000</v>
      </c>
      <c r="I60" s="71">
        <v>1000</v>
      </c>
    </row>
    <row r="61" spans="1:9" s="66" customFormat="1" ht="18.75" customHeight="1">
      <c r="A61" s="95" t="s">
        <v>124</v>
      </c>
      <c r="B61" s="89" t="s">
        <v>47</v>
      </c>
      <c r="C61" s="81" t="s">
        <v>56</v>
      </c>
      <c r="D61" s="81" t="s">
        <v>74</v>
      </c>
      <c r="E61" s="81" t="s">
        <v>301</v>
      </c>
      <c r="F61" s="81" t="s">
        <v>64</v>
      </c>
      <c r="G61" s="58">
        <v>579.993</v>
      </c>
      <c r="H61" s="71">
        <v>0</v>
      </c>
      <c r="I61" s="71">
        <v>0</v>
      </c>
    </row>
    <row r="62" spans="1:9" s="66" customFormat="1" ht="18.75" customHeight="1">
      <c r="A62" s="114" t="s">
        <v>296</v>
      </c>
      <c r="B62" s="89" t="s">
        <v>47</v>
      </c>
      <c r="C62" s="81" t="s">
        <v>56</v>
      </c>
      <c r="D62" s="81" t="s">
        <v>74</v>
      </c>
      <c r="E62" s="81" t="s">
        <v>301</v>
      </c>
      <c r="F62" s="81" t="s">
        <v>298</v>
      </c>
      <c r="G62" s="58">
        <v>0.07989</v>
      </c>
      <c r="H62" s="71">
        <v>0</v>
      </c>
      <c r="I62" s="71">
        <v>0</v>
      </c>
    </row>
    <row r="63" spans="1:9" s="66" customFormat="1" ht="18.75" customHeight="1">
      <c r="A63" s="88" t="s">
        <v>291</v>
      </c>
      <c r="B63" s="89" t="s">
        <v>47</v>
      </c>
      <c r="C63" s="81" t="s">
        <v>56</v>
      </c>
      <c r="D63" s="81" t="s">
        <v>74</v>
      </c>
      <c r="E63" s="81" t="s">
        <v>293</v>
      </c>
      <c r="F63" s="81"/>
      <c r="G63" s="71">
        <f aca="true" t="shared" si="5" ref="G63:I64">G64</f>
        <v>560</v>
      </c>
      <c r="H63" s="71">
        <f t="shared" si="5"/>
        <v>20</v>
      </c>
      <c r="I63" s="71">
        <f t="shared" si="5"/>
        <v>19</v>
      </c>
    </row>
    <row r="64" spans="1:9" s="66" customFormat="1" ht="35.25" customHeight="1">
      <c r="A64" s="88" t="s">
        <v>292</v>
      </c>
      <c r="B64" s="89" t="s">
        <v>47</v>
      </c>
      <c r="C64" s="81" t="s">
        <v>56</v>
      </c>
      <c r="D64" s="81" t="s">
        <v>74</v>
      </c>
      <c r="E64" s="81" t="s">
        <v>294</v>
      </c>
      <c r="F64" s="81"/>
      <c r="G64" s="71">
        <f t="shared" si="5"/>
        <v>560</v>
      </c>
      <c r="H64" s="71">
        <f t="shared" si="5"/>
        <v>20</v>
      </c>
      <c r="I64" s="71">
        <f t="shared" si="5"/>
        <v>19</v>
      </c>
    </row>
    <row r="65" spans="1:9" s="66" customFormat="1" ht="28.5" customHeight="1">
      <c r="A65" s="88" t="s">
        <v>184</v>
      </c>
      <c r="B65" s="89" t="s">
        <v>47</v>
      </c>
      <c r="C65" s="81" t="s">
        <v>56</v>
      </c>
      <c r="D65" s="81" t="s">
        <v>74</v>
      </c>
      <c r="E65" s="81" t="s">
        <v>290</v>
      </c>
      <c r="F65" s="81"/>
      <c r="G65" s="71">
        <f>G66</f>
        <v>560</v>
      </c>
      <c r="H65" s="71">
        <f>H66</f>
        <v>20</v>
      </c>
      <c r="I65" s="71">
        <v>19</v>
      </c>
    </row>
    <row r="66" spans="1:9" s="66" customFormat="1" ht="13.5" customHeight="1">
      <c r="A66" s="88" t="s">
        <v>110</v>
      </c>
      <c r="B66" s="89" t="s">
        <v>47</v>
      </c>
      <c r="C66" s="81" t="s">
        <v>56</v>
      </c>
      <c r="D66" s="81" t="s">
        <v>74</v>
      </c>
      <c r="E66" s="81" t="s">
        <v>290</v>
      </c>
      <c r="F66" s="81" t="s">
        <v>64</v>
      </c>
      <c r="G66" s="71">
        <v>560</v>
      </c>
      <c r="H66" s="71">
        <v>20</v>
      </c>
      <c r="I66" s="71">
        <v>20</v>
      </c>
    </row>
    <row r="67" spans="1:9" s="90" customFormat="1" ht="13.5" customHeight="1">
      <c r="A67" s="88" t="s">
        <v>380</v>
      </c>
      <c r="B67" s="89" t="s">
        <v>47</v>
      </c>
      <c r="C67" s="81" t="s">
        <v>56</v>
      </c>
      <c r="D67" s="81" t="s">
        <v>74</v>
      </c>
      <c r="E67" s="81" t="s">
        <v>379</v>
      </c>
      <c r="F67" s="81"/>
      <c r="G67" s="71">
        <f>G68+G71</f>
        <v>118</v>
      </c>
      <c r="H67" s="71">
        <f>H68+H71</f>
        <v>0</v>
      </c>
      <c r="I67" s="71">
        <f>I68+I71</f>
        <v>0</v>
      </c>
    </row>
    <row r="68" spans="1:9" s="90" customFormat="1" ht="13.5" customHeight="1">
      <c r="A68" s="91" t="s">
        <v>381</v>
      </c>
      <c r="B68" s="89" t="s">
        <v>47</v>
      </c>
      <c r="C68" s="81" t="s">
        <v>56</v>
      </c>
      <c r="D68" s="81" t="s">
        <v>74</v>
      </c>
      <c r="E68" s="81" t="s">
        <v>383</v>
      </c>
      <c r="F68" s="81"/>
      <c r="G68" s="71">
        <f aca="true" t="shared" si="6" ref="G68:I69">G69</f>
        <v>10</v>
      </c>
      <c r="H68" s="71">
        <f t="shared" si="6"/>
        <v>0</v>
      </c>
      <c r="I68" s="71">
        <f t="shared" si="6"/>
        <v>0</v>
      </c>
    </row>
    <row r="69" spans="1:9" s="90" customFormat="1" ht="13.5" customHeight="1">
      <c r="A69" s="88" t="s">
        <v>382</v>
      </c>
      <c r="B69" s="89" t="s">
        <v>47</v>
      </c>
      <c r="C69" s="81" t="s">
        <v>56</v>
      </c>
      <c r="D69" s="81" t="s">
        <v>74</v>
      </c>
      <c r="E69" s="81" t="s">
        <v>394</v>
      </c>
      <c r="F69" s="81"/>
      <c r="G69" s="71">
        <f t="shared" si="6"/>
        <v>10</v>
      </c>
      <c r="H69" s="71">
        <f t="shared" si="6"/>
        <v>0</v>
      </c>
      <c r="I69" s="71">
        <f t="shared" si="6"/>
        <v>0</v>
      </c>
    </row>
    <row r="70" spans="1:9" s="90" customFormat="1" ht="13.5" customHeight="1">
      <c r="A70" s="88" t="s">
        <v>110</v>
      </c>
      <c r="B70" s="89" t="s">
        <v>47</v>
      </c>
      <c r="C70" s="81" t="s">
        <v>56</v>
      </c>
      <c r="D70" s="81" t="s">
        <v>74</v>
      </c>
      <c r="E70" s="81" t="s">
        <v>394</v>
      </c>
      <c r="F70" s="81" t="s">
        <v>64</v>
      </c>
      <c r="G70" s="71">
        <v>10</v>
      </c>
      <c r="H70" s="71">
        <v>0</v>
      </c>
      <c r="I70" s="71">
        <v>0</v>
      </c>
    </row>
    <row r="71" spans="1:9" s="90" customFormat="1" ht="22.5">
      <c r="A71" s="88" t="s">
        <v>384</v>
      </c>
      <c r="B71" s="89" t="s">
        <v>47</v>
      </c>
      <c r="C71" s="81" t="s">
        <v>56</v>
      </c>
      <c r="D71" s="81" t="s">
        <v>74</v>
      </c>
      <c r="E71" s="81" t="s">
        <v>395</v>
      </c>
      <c r="F71" s="81"/>
      <c r="G71" s="71">
        <f>G72</f>
        <v>108</v>
      </c>
      <c r="H71" s="71">
        <f>H72</f>
        <v>0</v>
      </c>
      <c r="I71" s="71">
        <f>I72</f>
        <v>0</v>
      </c>
    </row>
    <row r="72" spans="1:9" s="90" customFormat="1" ht="13.5" customHeight="1">
      <c r="A72" s="88" t="s">
        <v>110</v>
      </c>
      <c r="B72" s="89" t="s">
        <v>47</v>
      </c>
      <c r="C72" s="81" t="s">
        <v>56</v>
      </c>
      <c r="D72" s="81" t="s">
        <v>74</v>
      </c>
      <c r="E72" s="81" t="s">
        <v>395</v>
      </c>
      <c r="F72" s="81" t="s">
        <v>64</v>
      </c>
      <c r="G72" s="71">
        <v>108</v>
      </c>
      <c r="H72" s="71">
        <v>0</v>
      </c>
      <c r="I72" s="71">
        <v>0</v>
      </c>
    </row>
    <row r="73" spans="1:9" s="90" customFormat="1" ht="20.25" customHeight="1">
      <c r="A73" s="88" t="s">
        <v>385</v>
      </c>
      <c r="B73" s="89" t="s">
        <v>47</v>
      </c>
      <c r="C73" s="81" t="s">
        <v>56</v>
      </c>
      <c r="D73" s="81" t="s">
        <v>74</v>
      </c>
      <c r="E73" s="81" t="s">
        <v>386</v>
      </c>
      <c r="F73" s="81"/>
      <c r="G73" s="71">
        <f>G74+G78</f>
        <v>3711.5</v>
      </c>
      <c r="H73" s="71">
        <f aca="true" t="shared" si="7" ref="H73:I75">H74</f>
        <v>2803</v>
      </c>
      <c r="I73" s="71">
        <f t="shared" si="7"/>
        <v>2804</v>
      </c>
    </row>
    <row r="74" spans="1:9" s="90" customFormat="1" ht="12.75">
      <c r="A74" s="88" t="s">
        <v>397</v>
      </c>
      <c r="B74" s="89" t="s">
        <v>47</v>
      </c>
      <c r="C74" s="81" t="s">
        <v>56</v>
      </c>
      <c r="D74" s="81" t="s">
        <v>74</v>
      </c>
      <c r="E74" s="81" t="s">
        <v>387</v>
      </c>
      <c r="F74" s="81"/>
      <c r="G74" s="71">
        <f>G75</f>
        <v>3411.5</v>
      </c>
      <c r="H74" s="71">
        <f t="shared" si="7"/>
        <v>2803</v>
      </c>
      <c r="I74" s="71">
        <f t="shared" si="7"/>
        <v>2804</v>
      </c>
    </row>
    <row r="75" spans="1:9" s="90" customFormat="1" ht="13.5" customHeight="1">
      <c r="A75" s="91" t="s">
        <v>398</v>
      </c>
      <c r="B75" s="89" t="s">
        <v>47</v>
      </c>
      <c r="C75" s="81" t="s">
        <v>56</v>
      </c>
      <c r="D75" s="81" t="s">
        <v>74</v>
      </c>
      <c r="E75" s="81" t="s">
        <v>411</v>
      </c>
      <c r="F75" s="81"/>
      <c r="G75" s="71">
        <f>G76</f>
        <v>3411.5</v>
      </c>
      <c r="H75" s="71">
        <f t="shared" si="7"/>
        <v>2803</v>
      </c>
      <c r="I75" s="71">
        <f t="shared" si="7"/>
        <v>2804</v>
      </c>
    </row>
    <row r="76" spans="1:9" s="90" customFormat="1" ht="13.5" customHeight="1">
      <c r="A76" s="88" t="s">
        <v>110</v>
      </c>
      <c r="B76" s="89" t="s">
        <v>47</v>
      </c>
      <c r="C76" s="81" t="s">
        <v>56</v>
      </c>
      <c r="D76" s="81" t="s">
        <v>74</v>
      </c>
      <c r="E76" s="81" t="s">
        <v>411</v>
      </c>
      <c r="F76" s="81" t="s">
        <v>64</v>
      </c>
      <c r="G76" s="71">
        <v>3411.5</v>
      </c>
      <c r="H76" s="71">
        <v>2803</v>
      </c>
      <c r="I76" s="71">
        <v>2804</v>
      </c>
    </row>
    <row r="77" spans="1:9" s="90" customFormat="1" ht="13.5" customHeight="1">
      <c r="A77" s="112" t="s">
        <v>415</v>
      </c>
      <c r="B77" s="89" t="s">
        <v>47</v>
      </c>
      <c r="C77" s="81" t="s">
        <v>56</v>
      </c>
      <c r="D77" s="81" t="s">
        <v>74</v>
      </c>
      <c r="E77" s="81" t="s">
        <v>414</v>
      </c>
      <c r="F77" s="81"/>
      <c r="G77" s="71">
        <f aca="true" t="shared" si="8" ref="G77:I78">G78</f>
        <v>300</v>
      </c>
      <c r="H77" s="71">
        <f t="shared" si="8"/>
        <v>0</v>
      </c>
      <c r="I77" s="71">
        <f t="shared" si="8"/>
        <v>0</v>
      </c>
    </row>
    <row r="78" spans="1:9" s="90" customFormat="1" ht="13.5" customHeight="1">
      <c r="A78" s="91" t="s">
        <v>413</v>
      </c>
      <c r="B78" s="89" t="s">
        <v>47</v>
      </c>
      <c r="C78" s="81" t="s">
        <v>56</v>
      </c>
      <c r="D78" s="81" t="s">
        <v>74</v>
      </c>
      <c r="E78" s="81" t="s">
        <v>414</v>
      </c>
      <c r="F78" s="81"/>
      <c r="G78" s="71">
        <f t="shared" si="8"/>
        <v>300</v>
      </c>
      <c r="H78" s="71">
        <f t="shared" si="8"/>
        <v>0</v>
      </c>
      <c r="I78" s="71">
        <f t="shared" si="8"/>
        <v>0</v>
      </c>
    </row>
    <row r="79" spans="1:9" s="90" customFormat="1" ht="13.5" customHeight="1">
      <c r="A79" s="88" t="s">
        <v>110</v>
      </c>
      <c r="B79" s="89" t="s">
        <v>47</v>
      </c>
      <c r="C79" s="81" t="s">
        <v>56</v>
      </c>
      <c r="D79" s="81" t="s">
        <v>74</v>
      </c>
      <c r="E79" s="81" t="s">
        <v>414</v>
      </c>
      <c r="F79" s="81" t="s">
        <v>64</v>
      </c>
      <c r="G79" s="71">
        <v>300</v>
      </c>
      <c r="H79" s="71">
        <v>0</v>
      </c>
      <c r="I79" s="71">
        <v>0</v>
      </c>
    </row>
    <row r="80" spans="1:9" s="66" customFormat="1" ht="23.25" customHeight="1">
      <c r="A80" s="110" t="s">
        <v>331</v>
      </c>
      <c r="B80" s="93" t="s">
        <v>47</v>
      </c>
      <c r="C80" s="81" t="s">
        <v>56</v>
      </c>
      <c r="D80" s="81" t="s">
        <v>74</v>
      </c>
      <c r="E80" s="94" t="s">
        <v>148</v>
      </c>
      <c r="F80" s="94"/>
      <c r="G80" s="69">
        <f>G81</f>
        <v>1640</v>
      </c>
      <c r="H80" s="69">
        <f>H84</f>
        <v>3149.25</v>
      </c>
      <c r="I80" s="69">
        <f>I84</f>
        <v>0</v>
      </c>
    </row>
    <row r="81" spans="1:9" s="66" customFormat="1" ht="20.25" customHeight="1">
      <c r="A81" s="88" t="s">
        <v>145</v>
      </c>
      <c r="B81" s="89" t="s">
        <v>47</v>
      </c>
      <c r="C81" s="81" t="s">
        <v>56</v>
      </c>
      <c r="D81" s="81" t="s">
        <v>74</v>
      </c>
      <c r="E81" s="81" t="s">
        <v>149</v>
      </c>
      <c r="F81" s="81"/>
      <c r="G81" s="71">
        <f>G82</f>
        <v>1640</v>
      </c>
      <c r="H81" s="71">
        <f>H82</f>
        <v>0</v>
      </c>
      <c r="I81" s="71">
        <f>I82</f>
        <v>0</v>
      </c>
    </row>
    <row r="82" spans="1:9" s="66" customFormat="1" ht="13.5" customHeight="1">
      <c r="A82" s="88" t="s">
        <v>146</v>
      </c>
      <c r="B82" s="89" t="s">
        <v>47</v>
      </c>
      <c r="C82" s="81" t="s">
        <v>56</v>
      </c>
      <c r="D82" s="81" t="s">
        <v>74</v>
      </c>
      <c r="E82" s="81" t="s">
        <v>150</v>
      </c>
      <c r="F82" s="81"/>
      <c r="G82" s="71">
        <f>G83</f>
        <v>1640</v>
      </c>
      <c r="H82" s="71">
        <f>H83</f>
        <v>0</v>
      </c>
      <c r="I82" s="71">
        <f>I83</f>
        <v>0</v>
      </c>
    </row>
    <row r="83" spans="1:9" s="66" customFormat="1" ht="13.5" customHeight="1">
      <c r="A83" s="88" t="s">
        <v>151</v>
      </c>
      <c r="B83" s="89" t="s">
        <v>47</v>
      </c>
      <c r="C83" s="81" t="s">
        <v>56</v>
      </c>
      <c r="D83" s="81" t="s">
        <v>74</v>
      </c>
      <c r="E83" s="81" t="s">
        <v>147</v>
      </c>
      <c r="F83" s="81"/>
      <c r="G83" s="71">
        <f>G84</f>
        <v>1640</v>
      </c>
      <c r="H83" s="71">
        <v>0</v>
      </c>
      <c r="I83" s="71">
        <v>0</v>
      </c>
    </row>
    <row r="84" spans="1:9" s="66" customFormat="1" ht="13.5" customHeight="1">
      <c r="A84" s="88" t="s">
        <v>110</v>
      </c>
      <c r="B84" s="89" t="s">
        <v>47</v>
      </c>
      <c r="C84" s="81" t="s">
        <v>56</v>
      </c>
      <c r="D84" s="81" t="s">
        <v>74</v>
      </c>
      <c r="E84" s="81" t="s">
        <v>147</v>
      </c>
      <c r="F84" s="81" t="s">
        <v>64</v>
      </c>
      <c r="G84" s="58">
        <v>1640</v>
      </c>
      <c r="H84" s="71">
        <v>3149.25</v>
      </c>
      <c r="I84" s="71">
        <v>0</v>
      </c>
    </row>
    <row r="85" spans="1:9" s="66" customFormat="1" ht="13.5" customHeight="1">
      <c r="A85" s="92" t="s">
        <v>27</v>
      </c>
      <c r="B85" s="93" t="s">
        <v>47</v>
      </c>
      <c r="C85" s="94" t="s">
        <v>56</v>
      </c>
      <c r="D85" s="94" t="s">
        <v>74</v>
      </c>
      <c r="E85" s="94" t="s">
        <v>62</v>
      </c>
      <c r="F85" s="94"/>
      <c r="G85" s="69">
        <f>G86+G93</f>
        <v>2776.808</v>
      </c>
      <c r="H85" s="69">
        <f>H86+H93</f>
        <v>0</v>
      </c>
      <c r="I85" s="69">
        <f>I86+I93</f>
        <v>0</v>
      </c>
    </row>
    <row r="86" spans="1:9" s="66" customFormat="1" ht="13.5" customHeight="1">
      <c r="A86" s="88" t="s">
        <v>28</v>
      </c>
      <c r="B86" s="89" t="s">
        <v>47</v>
      </c>
      <c r="C86" s="81" t="s">
        <v>56</v>
      </c>
      <c r="D86" s="81" t="s">
        <v>74</v>
      </c>
      <c r="E86" s="81" t="s">
        <v>99</v>
      </c>
      <c r="F86" s="81"/>
      <c r="G86" s="71">
        <f>G87</f>
        <v>1222.5</v>
      </c>
      <c r="H86" s="71">
        <f>H87</f>
        <v>0</v>
      </c>
      <c r="I86" s="71">
        <f>I87</f>
        <v>0</v>
      </c>
    </row>
    <row r="87" spans="1:9" s="66" customFormat="1" ht="13.5" customHeight="1">
      <c r="A87" s="88" t="s">
        <v>28</v>
      </c>
      <c r="B87" s="89" t="s">
        <v>47</v>
      </c>
      <c r="C87" s="81" t="s">
        <v>56</v>
      </c>
      <c r="D87" s="81" t="s">
        <v>74</v>
      </c>
      <c r="E87" s="81" t="s">
        <v>65</v>
      </c>
      <c r="F87" s="81"/>
      <c r="G87" s="71">
        <f>G90+G88</f>
        <v>1222.5</v>
      </c>
      <c r="H87" s="71">
        <f>H90+H88</f>
        <v>0</v>
      </c>
      <c r="I87" s="71">
        <f>I90+I88</f>
        <v>0</v>
      </c>
    </row>
    <row r="88" spans="1:9" s="66" customFormat="1" ht="16.5" customHeight="1">
      <c r="A88" s="88" t="s">
        <v>116</v>
      </c>
      <c r="B88" s="89" t="s">
        <v>47</v>
      </c>
      <c r="C88" s="81" t="s">
        <v>56</v>
      </c>
      <c r="D88" s="81" t="s">
        <v>74</v>
      </c>
      <c r="E88" s="81" t="s">
        <v>79</v>
      </c>
      <c r="F88" s="81"/>
      <c r="G88" s="71">
        <v>1192.5</v>
      </c>
      <c r="H88" s="71">
        <f>H89</f>
        <v>0</v>
      </c>
      <c r="I88" s="71">
        <f>I89</f>
        <v>0</v>
      </c>
    </row>
    <row r="89" spans="1:9" s="66" customFormat="1" ht="17.25" customHeight="1">
      <c r="A89" s="88" t="s">
        <v>110</v>
      </c>
      <c r="B89" s="89" t="s">
        <v>47</v>
      </c>
      <c r="C89" s="81" t="s">
        <v>56</v>
      </c>
      <c r="D89" s="81" t="s">
        <v>74</v>
      </c>
      <c r="E89" s="81" t="s">
        <v>79</v>
      </c>
      <c r="F89" s="81" t="s">
        <v>64</v>
      </c>
      <c r="G89" s="71">
        <v>892.5</v>
      </c>
      <c r="H89" s="71">
        <v>0</v>
      </c>
      <c r="I89" s="71">
        <v>0</v>
      </c>
    </row>
    <row r="90" spans="1:9" s="66" customFormat="1" ht="18" customHeight="1">
      <c r="A90" s="88" t="s">
        <v>172</v>
      </c>
      <c r="B90" s="89" t="s">
        <v>47</v>
      </c>
      <c r="C90" s="81" t="s">
        <v>56</v>
      </c>
      <c r="D90" s="81" t="s">
        <v>74</v>
      </c>
      <c r="E90" s="81" t="s">
        <v>171</v>
      </c>
      <c r="F90" s="81"/>
      <c r="G90" s="71">
        <f>G91</f>
        <v>30</v>
      </c>
      <c r="H90" s="71">
        <f>H91</f>
        <v>0</v>
      </c>
      <c r="I90" s="71">
        <f>I91</f>
        <v>0</v>
      </c>
    </row>
    <row r="91" spans="1:9" s="66" customFormat="1" ht="16.5" customHeight="1">
      <c r="A91" s="88" t="s">
        <v>110</v>
      </c>
      <c r="B91" s="89" t="s">
        <v>47</v>
      </c>
      <c r="C91" s="81" t="s">
        <v>56</v>
      </c>
      <c r="D91" s="81" t="s">
        <v>74</v>
      </c>
      <c r="E91" s="81" t="s">
        <v>171</v>
      </c>
      <c r="F91" s="81" t="s">
        <v>64</v>
      </c>
      <c r="G91" s="71">
        <v>30</v>
      </c>
      <c r="H91" s="71">
        <v>0</v>
      </c>
      <c r="I91" s="71">
        <v>0</v>
      </c>
    </row>
    <row r="92" spans="1:9" s="66" customFormat="1" ht="22.5" customHeight="1">
      <c r="A92" s="114" t="s">
        <v>357</v>
      </c>
      <c r="B92" s="89" t="s">
        <v>47</v>
      </c>
      <c r="C92" s="81" t="s">
        <v>56</v>
      </c>
      <c r="D92" s="81" t="s">
        <v>74</v>
      </c>
      <c r="E92" s="81" t="s">
        <v>358</v>
      </c>
      <c r="F92" s="81"/>
      <c r="G92" s="71">
        <f>G93</f>
        <v>1554.308</v>
      </c>
      <c r="H92" s="71">
        <f>H93</f>
        <v>0</v>
      </c>
      <c r="I92" s="71">
        <f>I93</f>
        <v>0</v>
      </c>
    </row>
    <row r="93" spans="1:9" s="66" customFormat="1" ht="16.5" customHeight="1">
      <c r="A93" s="114" t="s">
        <v>296</v>
      </c>
      <c r="B93" s="89" t="s">
        <v>47</v>
      </c>
      <c r="C93" s="81" t="s">
        <v>56</v>
      </c>
      <c r="D93" s="81" t="s">
        <v>74</v>
      </c>
      <c r="E93" s="81" t="s">
        <v>358</v>
      </c>
      <c r="F93" s="81" t="s">
        <v>298</v>
      </c>
      <c r="G93" s="58">
        <v>1554.308</v>
      </c>
      <c r="H93" s="71">
        <v>0</v>
      </c>
      <c r="I93" s="71">
        <v>0</v>
      </c>
    </row>
    <row r="94" spans="1:9" s="66" customFormat="1" ht="15.75" customHeight="1">
      <c r="A94" s="100" t="s">
        <v>3</v>
      </c>
      <c r="B94" s="93" t="s">
        <v>47</v>
      </c>
      <c r="C94" s="94" t="s">
        <v>69</v>
      </c>
      <c r="D94" s="94" t="s">
        <v>57</v>
      </c>
      <c r="E94" s="94"/>
      <c r="F94" s="94"/>
      <c r="G94" s="69">
        <f>G95</f>
        <v>594.7</v>
      </c>
      <c r="H94" s="69">
        <f>H95</f>
        <v>594.7</v>
      </c>
      <c r="I94" s="69">
        <f>I95</f>
        <v>594.7</v>
      </c>
    </row>
    <row r="95" spans="1:9" s="66" customFormat="1" ht="15" customHeight="1">
      <c r="A95" s="100" t="s">
        <v>16</v>
      </c>
      <c r="B95" s="93" t="s">
        <v>47</v>
      </c>
      <c r="C95" s="94" t="s">
        <v>69</v>
      </c>
      <c r="D95" s="94" t="s">
        <v>73</v>
      </c>
      <c r="E95" s="81"/>
      <c r="F95" s="81"/>
      <c r="G95" s="71">
        <f>G99</f>
        <v>594.7</v>
      </c>
      <c r="H95" s="71">
        <f>H99</f>
        <v>594.7</v>
      </c>
      <c r="I95" s="71">
        <f>I99</f>
        <v>594.7</v>
      </c>
    </row>
    <row r="96" spans="1:9" s="66" customFormat="1" ht="18" customHeight="1">
      <c r="A96" s="88" t="s">
        <v>27</v>
      </c>
      <c r="B96" s="89" t="s">
        <v>47</v>
      </c>
      <c r="C96" s="81" t="s">
        <v>69</v>
      </c>
      <c r="D96" s="81" t="s">
        <v>73</v>
      </c>
      <c r="E96" s="81" t="s">
        <v>62</v>
      </c>
      <c r="F96" s="81"/>
      <c r="G96" s="71">
        <f aca="true" t="shared" si="9" ref="G96:I98">G97</f>
        <v>594.7</v>
      </c>
      <c r="H96" s="71">
        <f t="shared" si="9"/>
        <v>594.7</v>
      </c>
      <c r="I96" s="71">
        <f t="shared" si="9"/>
        <v>594.7</v>
      </c>
    </row>
    <row r="97" spans="1:9" s="66" customFormat="1" ht="15" customHeight="1">
      <c r="A97" s="88" t="s">
        <v>28</v>
      </c>
      <c r="B97" s="89" t="s">
        <v>47</v>
      </c>
      <c r="C97" s="81" t="s">
        <v>69</v>
      </c>
      <c r="D97" s="81" t="s">
        <v>73</v>
      </c>
      <c r="E97" s="81" t="s">
        <v>99</v>
      </c>
      <c r="F97" s="81"/>
      <c r="G97" s="71">
        <f t="shared" si="9"/>
        <v>594.7</v>
      </c>
      <c r="H97" s="71">
        <f t="shared" si="9"/>
        <v>594.7</v>
      </c>
      <c r="I97" s="71">
        <f t="shared" si="9"/>
        <v>594.7</v>
      </c>
    </row>
    <row r="98" spans="1:9" s="66" customFormat="1" ht="15" customHeight="1">
      <c r="A98" s="88" t="s">
        <v>28</v>
      </c>
      <c r="B98" s="89" t="s">
        <v>47</v>
      </c>
      <c r="C98" s="81" t="s">
        <v>69</v>
      </c>
      <c r="D98" s="81" t="s">
        <v>73</v>
      </c>
      <c r="E98" s="81" t="s">
        <v>65</v>
      </c>
      <c r="F98" s="81"/>
      <c r="G98" s="71">
        <f t="shared" si="9"/>
        <v>594.7</v>
      </c>
      <c r="H98" s="71">
        <f t="shared" si="9"/>
        <v>594.7</v>
      </c>
      <c r="I98" s="71">
        <f t="shared" si="9"/>
        <v>594.7</v>
      </c>
    </row>
    <row r="99" spans="1:9" s="66" customFormat="1" ht="25.5" customHeight="1">
      <c r="A99" s="88" t="s">
        <v>85</v>
      </c>
      <c r="B99" s="89" t="s">
        <v>47</v>
      </c>
      <c r="C99" s="81" t="s">
        <v>69</v>
      </c>
      <c r="D99" s="81" t="s">
        <v>73</v>
      </c>
      <c r="E99" s="81" t="s">
        <v>202</v>
      </c>
      <c r="F99" s="81"/>
      <c r="G99" s="71">
        <f>G100+G101+G102</f>
        <v>594.7</v>
      </c>
      <c r="H99" s="71">
        <f>H100+H101</f>
        <v>594.7</v>
      </c>
      <c r="I99" s="71">
        <f>I100+I101</f>
        <v>594.7</v>
      </c>
    </row>
    <row r="100" spans="1:9" s="66" customFormat="1" ht="17.25" customHeight="1">
      <c r="A100" s="88" t="s">
        <v>126</v>
      </c>
      <c r="B100" s="89" t="s">
        <v>47</v>
      </c>
      <c r="C100" s="81" t="s">
        <v>69</v>
      </c>
      <c r="D100" s="81" t="s">
        <v>73</v>
      </c>
      <c r="E100" s="81" t="s">
        <v>202</v>
      </c>
      <c r="F100" s="81" t="s">
        <v>59</v>
      </c>
      <c r="G100" s="71">
        <v>584.60896</v>
      </c>
      <c r="H100" s="71">
        <v>584.7</v>
      </c>
      <c r="I100" s="71">
        <v>584.7</v>
      </c>
    </row>
    <row r="101" spans="1:9" s="66" customFormat="1" ht="18.75" customHeight="1">
      <c r="A101" s="88" t="s">
        <v>110</v>
      </c>
      <c r="B101" s="89" t="s">
        <v>47</v>
      </c>
      <c r="C101" s="81" t="s">
        <v>69</v>
      </c>
      <c r="D101" s="81" t="s">
        <v>73</v>
      </c>
      <c r="E101" s="81" t="s">
        <v>202</v>
      </c>
      <c r="F101" s="81" t="s">
        <v>64</v>
      </c>
      <c r="G101" s="71">
        <v>10</v>
      </c>
      <c r="H101" s="71">
        <v>10</v>
      </c>
      <c r="I101" s="71">
        <v>10</v>
      </c>
    </row>
    <row r="102" spans="1:9" s="66" customFormat="1" ht="18.75" customHeight="1">
      <c r="A102" s="114" t="s">
        <v>296</v>
      </c>
      <c r="B102" s="89" t="s">
        <v>47</v>
      </c>
      <c r="C102" s="81" t="s">
        <v>69</v>
      </c>
      <c r="D102" s="81" t="s">
        <v>73</v>
      </c>
      <c r="E102" s="81" t="s">
        <v>202</v>
      </c>
      <c r="F102" s="81" t="s">
        <v>298</v>
      </c>
      <c r="G102" s="71">
        <v>0.09104</v>
      </c>
      <c r="H102" s="71">
        <v>0</v>
      </c>
      <c r="I102" s="71">
        <v>0</v>
      </c>
    </row>
    <row r="103" spans="1:9" s="66" customFormat="1" ht="21" customHeight="1">
      <c r="A103" s="100" t="s">
        <v>10</v>
      </c>
      <c r="B103" s="93" t="s">
        <v>47</v>
      </c>
      <c r="C103" s="94" t="s">
        <v>73</v>
      </c>
      <c r="D103" s="94" t="s">
        <v>57</v>
      </c>
      <c r="E103" s="94"/>
      <c r="F103" s="94"/>
      <c r="G103" s="69">
        <f>G104+G111</f>
        <v>2500.375</v>
      </c>
      <c r="H103" s="69">
        <f>H104+H111</f>
        <v>2014.105</v>
      </c>
      <c r="I103" s="69">
        <f>I104+I111</f>
        <v>2094.5280000000002</v>
      </c>
    </row>
    <row r="104" spans="1:9" s="66" customFormat="1" ht="28.5" customHeight="1">
      <c r="A104" s="92" t="s">
        <v>373</v>
      </c>
      <c r="B104" s="93" t="s">
        <v>47</v>
      </c>
      <c r="C104" s="94" t="s">
        <v>73</v>
      </c>
      <c r="D104" s="94" t="s">
        <v>80</v>
      </c>
      <c r="E104" s="94"/>
      <c r="F104" s="94"/>
      <c r="G104" s="69">
        <f aca="true" t="shared" si="10" ref="G104:I107">G105</f>
        <v>563.6</v>
      </c>
      <c r="H104" s="69">
        <f t="shared" si="10"/>
        <v>0</v>
      </c>
      <c r="I104" s="69">
        <f t="shared" si="10"/>
        <v>0</v>
      </c>
    </row>
    <row r="105" spans="1:9" s="66" customFormat="1" ht="36" customHeight="1">
      <c r="A105" s="92" t="s">
        <v>316</v>
      </c>
      <c r="B105" s="93" t="s">
        <v>47</v>
      </c>
      <c r="C105" s="94" t="s">
        <v>73</v>
      </c>
      <c r="D105" s="94" t="s">
        <v>80</v>
      </c>
      <c r="E105" s="94" t="s">
        <v>158</v>
      </c>
      <c r="F105" s="94"/>
      <c r="G105" s="69">
        <f t="shared" si="10"/>
        <v>563.6</v>
      </c>
      <c r="H105" s="69">
        <f t="shared" si="10"/>
        <v>0</v>
      </c>
      <c r="I105" s="69">
        <f t="shared" si="10"/>
        <v>0</v>
      </c>
    </row>
    <row r="106" spans="1:9" s="66" customFormat="1" ht="26.25" customHeight="1">
      <c r="A106" s="88" t="s">
        <v>315</v>
      </c>
      <c r="B106" s="89" t="s">
        <v>47</v>
      </c>
      <c r="C106" s="81" t="s">
        <v>73</v>
      </c>
      <c r="D106" s="81" t="s">
        <v>80</v>
      </c>
      <c r="E106" s="81" t="s">
        <v>159</v>
      </c>
      <c r="F106" s="81"/>
      <c r="G106" s="71">
        <f t="shared" si="10"/>
        <v>563.6</v>
      </c>
      <c r="H106" s="71">
        <f t="shared" si="10"/>
        <v>0</v>
      </c>
      <c r="I106" s="71">
        <f t="shared" si="10"/>
        <v>0</v>
      </c>
    </row>
    <row r="107" spans="1:9" s="66" customFormat="1" ht="24" customHeight="1">
      <c r="A107" s="88" t="s">
        <v>197</v>
      </c>
      <c r="B107" s="89" t="s">
        <v>47</v>
      </c>
      <c r="C107" s="81" t="s">
        <v>73</v>
      </c>
      <c r="D107" s="81" t="s">
        <v>80</v>
      </c>
      <c r="E107" s="81" t="s">
        <v>160</v>
      </c>
      <c r="F107" s="81"/>
      <c r="G107" s="71">
        <f t="shared" si="10"/>
        <v>563.6</v>
      </c>
      <c r="H107" s="71">
        <f t="shared" si="10"/>
        <v>0</v>
      </c>
      <c r="I107" s="71">
        <f t="shared" si="10"/>
        <v>0</v>
      </c>
    </row>
    <row r="108" spans="1:9" s="66" customFormat="1" ht="18.75" customHeight="1">
      <c r="A108" s="88" t="s">
        <v>198</v>
      </c>
      <c r="B108" s="89" t="s">
        <v>47</v>
      </c>
      <c r="C108" s="81" t="s">
        <v>73</v>
      </c>
      <c r="D108" s="81" t="s">
        <v>80</v>
      </c>
      <c r="E108" s="81" t="s">
        <v>161</v>
      </c>
      <c r="F108" s="81"/>
      <c r="G108" s="71">
        <f>G109+G110</f>
        <v>563.6</v>
      </c>
      <c r="H108" s="71">
        <f>H109</f>
        <v>0</v>
      </c>
      <c r="I108" s="71">
        <f>I109</f>
        <v>0</v>
      </c>
    </row>
    <row r="109" spans="1:9" s="66" customFormat="1" ht="16.5" customHeight="1">
      <c r="A109" s="88" t="s">
        <v>110</v>
      </c>
      <c r="B109" s="89" t="s">
        <v>47</v>
      </c>
      <c r="C109" s="81" t="s">
        <v>73</v>
      </c>
      <c r="D109" s="81" t="s">
        <v>80</v>
      </c>
      <c r="E109" s="81" t="s">
        <v>161</v>
      </c>
      <c r="F109" s="81" t="s">
        <v>64</v>
      </c>
      <c r="G109" s="71">
        <v>513.6</v>
      </c>
      <c r="H109" s="71">
        <v>0</v>
      </c>
      <c r="I109" s="71">
        <v>0</v>
      </c>
    </row>
    <row r="110" spans="1:9" s="66" customFormat="1" ht="16.5" customHeight="1">
      <c r="A110" s="114" t="s">
        <v>296</v>
      </c>
      <c r="B110" s="89" t="s">
        <v>47</v>
      </c>
      <c r="C110" s="81" t="s">
        <v>73</v>
      </c>
      <c r="D110" s="81" t="s">
        <v>80</v>
      </c>
      <c r="E110" s="81" t="s">
        <v>161</v>
      </c>
      <c r="F110" s="81" t="s">
        <v>298</v>
      </c>
      <c r="G110" s="71">
        <v>50</v>
      </c>
      <c r="H110" s="71">
        <v>0</v>
      </c>
      <c r="I110" s="71">
        <v>0</v>
      </c>
    </row>
    <row r="111" spans="1:9" s="66" customFormat="1" ht="28.5" customHeight="1">
      <c r="A111" s="100" t="s">
        <v>25</v>
      </c>
      <c r="B111" s="93" t="s">
        <v>47</v>
      </c>
      <c r="C111" s="94" t="s">
        <v>73</v>
      </c>
      <c r="D111" s="94" t="s">
        <v>103</v>
      </c>
      <c r="E111" s="94"/>
      <c r="F111" s="94"/>
      <c r="G111" s="69">
        <f aca="true" t="shared" si="11" ref="G111:I114">G112</f>
        <v>1936.775</v>
      </c>
      <c r="H111" s="69">
        <f t="shared" si="11"/>
        <v>2014.105</v>
      </c>
      <c r="I111" s="69">
        <f t="shared" si="11"/>
        <v>2094.5280000000002</v>
      </c>
    </row>
    <row r="112" spans="1:9" s="66" customFormat="1" ht="18" customHeight="1">
      <c r="A112" s="88" t="s">
        <v>112</v>
      </c>
      <c r="B112" s="89" t="s">
        <v>47</v>
      </c>
      <c r="C112" s="81" t="s">
        <v>73</v>
      </c>
      <c r="D112" s="81" t="s">
        <v>103</v>
      </c>
      <c r="E112" s="81" t="s">
        <v>107</v>
      </c>
      <c r="F112" s="94"/>
      <c r="G112" s="71">
        <f t="shared" si="11"/>
        <v>1936.775</v>
      </c>
      <c r="H112" s="71">
        <f t="shared" si="11"/>
        <v>2014.105</v>
      </c>
      <c r="I112" s="71">
        <f t="shared" si="11"/>
        <v>2094.5280000000002</v>
      </c>
    </row>
    <row r="113" spans="1:9" s="66" customFormat="1" ht="17.25" customHeight="1">
      <c r="A113" s="88" t="s">
        <v>26</v>
      </c>
      <c r="B113" s="89" t="s">
        <v>47</v>
      </c>
      <c r="C113" s="81" t="s">
        <v>73</v>
      </c>
      <c r="D113" s="81" t="s">
        <v>103</v>
      </c>
      <c r="E113" s="81" t="s">
        <v>61</v>
      </c>
      <c r="F113" s="94"/>
      <c r="G113" s="71">
        <f t="shared" si="11"/>
        <v>1936.775</v>
      </c>
      <c r="H113" s="71">
        <f t="shared" si="11"/>
        <v>2014.105</v>
      </c>
      <c r="I113" s="71">
        <f t="shared" si="11"/>
        <v>2094.5280000000002</v>
      </c>
    </row>
    <row r="114" spans="1:9" s="66" customFormat="1" ht="15.75" customHeight="1">
      <c r="A114" s="88" t="s">
        <v>28</v>
      </c>
      <c r="B114" s="89" t="s">
        <v>47</v>
      </c>
      <c r="C114" s="81" t="s">
        <v>73</v>
      </c>
      <c r="D114" s="81" t="s">
        <v>103</v>
      </c>
      <c r="E114" s="81" t="s">
        <v>72</v>
      </c>
      <c r="F114" s="94"/>
      <c r="G114" s="71">
        <f t="shared" si="11"/>
        <v>1936.775</v>
      </c>
      <c r="H114" s="71">
        <f t="shared" si="11"/>
        <v>2014.105</v>
      </c>
      <c r="I114" s="71">
        <f t="shared" si="11"/>
        <v>2094.5280000000002</v>
      </c>
    </row>
    <row r="115" spans="1:9" s="66" customFormat="1" ht="16.5" customHeight="1">
      <c r="A115" s="88" t="s">
        <v>114</v>
      </c>
      <c r="B115" s="89" t="s">
        <v>47</v>
      </c>
      <c r="C115" s="81" t="s">
        <v>73</v>
      </c>
      <c r="D115" s="81" t="s">
        <v>103</v>
      </c>
      <c r="E115" s="81" t="s">
        <v>113</v>
      </c>
      <c r="F115" s="109"/>
      <c r="G115" s="71">
        <f>G116+G120</f>
        <v>1936.775</v>
      </c>
      <c r="H115" s="71">
        <f>H116+H120</f>
        <v>2014.105</v>
      </c>
      <c r="I115" s="71">
        <f>I116+I120</f>
        <v>2094.5280000000002</v>
      </c>
    </row>
    <row r="116" spans="1:9" s="66" customFormat="1" ht="24" customHeight="1">
      <c r="A116" s="88" t="s">
        <v>38</v>
      </c>
      <c r="B116" s="89" t="s">
        <v>47</v>
      </c>
      <c r="C116" s="81" t="s">
        <v>73</v>
      </c>
      <c r="D116" s="81" t="s">
        <v>103</v>
      </c>
      <c r="E116" s="81" t="s">
        <v>115</v>
      </c>
      <c r="F116" s="109"/>
      <c r="G116" s="71">
        <f>G117+G118+G119</f>
        <v>1933.255</v>
      </c>
      <c r="H116" s="71">
        <f>H117+H118</f>
        <v>2010.585</v>
      </c>
      <c r="I116" s="71">
        <f>I117+I118</f>
        <v>2091.0080000000003</v>
      </c>
    </row>
    <row r="117" spans="1:9" s="66" customFormat="1" ht="19.5" customHeight="1">
      <c r="A117" s="88" t="s">
        <v>63</v>
      </c>
      <c r="B117" s="89" t="s">
        <v>47</v>
      </c>
      <c r="C117" s="81" t="s">
        <v>73</v>
      </c>
      <c r="D117" s="81" t="s">
        <v>103</v>
      </c>
      <c r="E117" s="81" t="s">
        <v>115</v>
      </c>
      <c r="F117" s="81" t="s">
        <v>59</v>
      </c>
      <c r="G117" s="71">
        <v>1836.53533</v>
      </c>
      <c r="H117" s="71">
        <v>1910.055</v>
      </c>
      <c r="I117" s="71">
        <v>1986.458</v>
      </c>
    </row>
    <row r="118" spans="1:9" s="66" customFormat="1" ht="16.5" customHeight="1">
      <c r="A118" s="88" t="s">
        <v>110</v>
      </c>
      <c r="B118" s="89" t="s">
        <v>47</v>
      </c>
      <c r="C118" s="81" t="s">
        <v>73</v>
      </c>
      <c r="D118" s="81" t="s">
        <v>103</v>
      </c>
      <c r="E118" s="81" t="s">
        <v>115</v>
      </c>
      <c r="F118" s="81" t="s">
        <v>64</v>
      </c>
      <c r="G118" s="71">
        <v>96.66</v>
      </c>
      <c r="H118" s="71">
        <v>100.53</v>
      </c>
      <c r="I118" s="71">
        <v>104.55</v>
      </c>
    </row>
    <row r="119" spans="1:9" s="66" customFormat="1" ht="16.5" customHeight="1">
      <c r="A119" s="114" t="s">
        <v>296</v>
      </c>
      <c r="B119" s="89" t="s">
        <v>47</v>
      </c>
      <c r="C119" s="81" t="s">
        <v>73</v>
      </c>
      <c r="D119" s="81" t="s">
        <v>103</v>
      </c>
      <c r="E119" s="81" t="s">
        <v>115</v>
      </c>
      <c r="F119" s="81" t="s">
        <v>298</v>
      </c>
      <c r="G119" s="71">
        <v>0.05967</v>
      </c>
      <c r="H119" s="71">
        <v>0</v>
      </c>
      <c r="I119" s="71">
        <v>0</v>
      </c>
    </row>
    <row r="120" spans="1:9" s="66" customFormat="1" ht="23.25" customHeight="1">
      <c r="A120" s="88" t="s">
        <v>173</v>
      </c>
      <c r="B120" s="89" t="s">
        <v>47</v>
      </c>
      <c r="C120" s="81" t="s">
        <v>73</v>
      </c>
      <c r="D120" s="81" t="s">
        <v>103</v>
      </c>
      <c r="E120" s="81" t="s">
        <v>174</v>
      </c>
      <c r="F120" s="81"/>
      <c r="G120" s="71">
        <f>G121</f>
        <v>3.52</v>
      </c>
      <c r="H120" s="71">
        <f>H121</f>
        <v>3.52</v>
      </c>
      <c r="I120" s="71">
        <f>I121</f>
        <v>3.52</v>
      </c>
    </row>
    <row r="121" spans="1:9" s="66" customFormat="1" ht="17.25" customHeight="1">
      <c r="A121" s="88" t="s">
        <v>110</v>
      </c>
      <c r="B121" s="89" t="s">
        <v>47</v>
      </c>
      <c r="C121" s="81" t="s">
        <v>73</v>
      </c>
      <c r="D121" s="81" t="s">
        <v>103</v>
      </c>
      <c r="E121" s="81" t="s">
        <v>174</v>
      </c>
      <c r="F121" s="81" t="s">
        <v>64</v>
      </c>
      <c r="G121" s="71">
        <v>3.52</v>
      </c>
      <c r="H121" s="71">
        <v>3.52</v>
      </c>
      <c r="I121" s="71">
        <v>3.52</v>
      </c>
    </row>
    <row r="122" spans="1:9" s="66" customFormat="1" ht="18" customHeight="1">
      <c r="A122" s="100" t="s">
        <v>4</v>
      </c>
      <c r="B122" s="93" t="s">
        <v>47</v>
      </c>
      <c r="C122" s="94" t="s">
        <v>58</v>
      </c>
      <c r="D122" s="94" t="s">
        <v>57</v>
      </c>
      <c r="E122" s="94"/>
      <c r="F122" s="94"/>
      <c r="G122" s="69">
        <f>G123+G142</f>
        <v>51525.947340000006</v>
      </c>
      <c r="H122" s="69">
        <f>H123+H142</f>
        <v>1619.38</v>
      </c>
      <c r="I122" s="69">
        <f>I123+I142</f>
        <v>1619.3836</v>
      </c>
    </row>
    <row r="123" spans="1:9" s="66" customFormat="1" ht="16.5" customHeight="1">
      <c r="A123" s="100" t="s">
        <v>111</v>
      </c>
      <c r="B123" s="93" t="s">
        <v>47</v>
      </c>
      <c r="C123" s="94" t="s">
        <v>58</v>
      </c>
      <c r="D123" s="94" t="s">
        <v>106</v>
      </c>
      <c r="E123" s="94"/>
      <c r="F123" s="94"/>
      <c r="G123" s="69">
        <f>G124+G129</f>
        <v>47956.899840000005</v>
      </c>
      <c r="H123" s="69">
        <f>H124+H129</f>
        <v>1619.38</v>
      </c>
      <c r="I123" s="69">
        <f>I124+I129</f>
        <v>1619.3836</v>
      </c>
    </row>
    <row r="124" spans="1:9" s="66" customFormat="1" ht="27" customHeight="1">
      <c r="A124" s="92" t="s">
        <v>178</v>
      </c>
      <c r="B124" s="93" t="s">
        <v>47</v>
      </c>
      <c r="C124" s="94" t="s">
        <v>58</v>
      </c>
      <c r="D124" s="94" t="s">
        <v>106</v>
      </c>
      <c r="E124" s="94" t="s">
        <v>196</v>
      </c>
      <c r="F124" s="94"/>
      <c r="G124" s="69">
        <f aca="true" t="shared" si="12" ref="G124:I125">G125</f>
        <v>2195.462</v>
      </c>
      <c r="H124" s="69">
        <f t="shared" si="12"/>
        <v>0</v>
      </c>
      <c r="I124" s="69">
        <f t="shared" si="12"/>
        <v>0</v>
      </c>
    </row>
    <row r="125" spans="1:9" s="66" customFormat="1" ht="23.25" customHeight="1">
      <c r="A125" s="88" t="s">
        <v>162</v>
      </c>
      <c r="B125" s="89" t="s">
        <v>47</v>
      </c>
      <c r="C125" s="81" t="s">
        <v>58</v>
      </c>
      <c r="D125" s="81" t="s">
        <v>106</v>
      </c>
      <c r="E125" s="81" t="s">
        <v>203</v>
      </c>
      <c r="F125" s="81"/>
      <c r="G125" s="71">
        <f t="shared" si="12"/>
        <v>2195.462</v>
      </c>
      <c r="H125" s="71">
        <f t="shared" si="12"/>
        <v>0</v>
      </c>
      <c r="I125" s="71">
        <f t="shared" si="12"/>
        <v>0</v>
      </c>
    </row>
    <row r="126" spans="1:9" s="66" customFormat="1" ht="17.25" customHeight="1">
      <c r="A126" s="88" t="s">
        <v>163</v>
      </c>
      <c r="B126" s="89" t="s">
        <v>47</v>
      </c>
      <c r="C126" s="81" t="s">
        <v>58</v>
      </c>
      <c r="D126" s="81" t="s">
        <v>106</v>
      </c>
      <c r="E126" s="81" t="s">
        <v>204</v>
      </c>
      <c r="F126" s="81"/>
      <c r="G126" s="71">
        <f>G127</f>
        <v>2195.462</v>
      </c>
      <c r="H126" s="71">
        <f>H127+H128</f>
        <v>0</v>
      </c>
      <c r="I126" s="71">
        <f>I127+I128</f>
        <v>0</v>
      </c>
    </row>
    <row r="127" spans="1:9" s="66" customFormat="1" ht="15.75" customHeight="1">
      <c r="A127" s="88" t="s">
        <v>164</v>
      </c>
      <c r="B127" s="89" t="s">
        <v>47</v>
      </c>
      <c r="C127" s="81" t="s">
        <v>58</v>
      </c>
      <c r="D127" s="81" t="s">
        <v>106</v>
      </c>
      <c r="E127" s="81" t="s">
        <v>205</v>
      </c>
      <c r="F127" s="81"/>
      <c r="G127" s="71">
        <f>G128</f>
        <v>2195.462</v>
      </c>
      <c r="H127" s="71">
        <f>H128</f>
        <v>0</v>
      </c>
      <c r="I127" s="71">
        <f>I128</f>
        <v>0</v>
      </c>
    </row>
    <row r="128" spans="1:9" s="66" customFormat="1" ht="16.5" customHeight="1">
      <c r="A128" s="88" t="s">
        <v>88</v>
      </c>
      <c r="B128" s="89" t="s">
        <v>47</v>
      </c>
      <c r="C128" s="81" t="s">
        <v>58</v>
      </c>
      <c r="D128" s="81" t="s">
        <v>106</v>
      </c>
      <c r="E128" s="81" t="s">
        <v>205</v>
      </c>
      <c r="F128" s="81" t="s">
        <v>84</v>
      </c>
      <c r="G128" s="71">
        <v>2195.462</v>
      </c>
      <c r="H128" s="71">
        <v>0</v>
      </c>
      <c r="I128" s="71">
        <v>0</v>
      </c>
    </row>
    <row r="129" spans="1:9" ht="36" customHeight="1">
      <c r="A129" s="92" t="s">
        <v>287</v>
      </c>
      <c r="B129" s="93" t="s">
        <v>47</v>
      </c>
      <c r="C129" s="94" t="s">
        <v>58</v>
      </c>
      <c r="D129" s="94" t="s">
        <v>106</v>
      </c>
      <c r="E129" s="94" t="s">
        <v>100</v>
      </c>
      <c r="F129" s="94"/>
      <c r="G129" s="69">
        <f aca="true" t="shared" si="13" ref="G129:I130">G130</f>
        <v>45761.437840000006</v>
      </c>
      <c r="H129" s="69">
        <f t="shared" si="13"/>
        <v>1619.38</v>
      </c>
      <c r="I129" s="69">
        <f t="shared" si="13"/>
        <v>1619.3836</v>
      </c>
    </row>
    <row r="130" spans="1:9" ht="25.5" customHeight="1">
      <c r="A130" s="88" t="s">
        <v>86</v>
      </c>
      <c r="B130" s="89" t="s">
        <v>47</v>
      </c>
      <c r="C130" s="81" t="s">
        <v>58</v>
      </c>
      <c r="D130" s="81" t="s">
        <v>106</v>
      </c>
      <c r="E130" s="81" t="s">
        <v>101</v>
      </c>
      <c r="F130" s="81"/>
      <c r="G130" s="71">
        <f t="shared" si="13"/>
        <v>45761.437840000006</v>
      </c>
      <c r="H130" s="71">
        <f t="shared" si="13"/>
        <v>1619.38</v>
      </c>
      <c r="I130" s="71">
        <f t="shared" si="13"/>
        <v>1619.3836</v>
      </c>
    </row>
    <row r="131" spans="1:9" ht="27.75" customHeight="1">
      <c r="A131" s="88" t="s">
        <v>87</v>
      </c>
      <c r="B131" s="89" t="s">
        <v>47</v>
      </c>
      <c r="C131" s="81" t="s">
        <v>58</v>
      </c>
      <c r="D131" s="81" t="s">
        <v>106</v>
      </c>
      <c r="E131" s="81" t="s">
        <v>102</v>
      </c>
      <c r="F131" s="81"/>
      <c r="G131" s="71">
        <f>G132+G134+G137+G139+G141</f>
        <v>45761.437840000006</v>
      </c>
      <c r="H131" s="71">
        <f>H132+H134+H137+H139+H141</f>
        <v>1619.38</v>
      </c>
      <c r="I131" s="71">
        <f>I132+I134+I137+I139+I141</f>
        <v>1619.3836</v>
      </c>
    </row>
    <row r="132" spans="1:9" s="66" customFormat="1" ht="15.75" customHeight="1">
      <c r="A132" s="88" t="s">
        <v>199</v>
      </c>
      <c r="B132" s="89" t="s">
        <v>47</v>
      </c>
      <c r="C132" s="81" t="s">
        <v>58</v>
      </c>
      <c r="D132" s="81" t="s">
        <v>106</v>
      </c>
      <c r="E132" s="81" t="s">
        <v>125</v>
      </c>
      <c r="F132" s="81"/>
      <c r="G132" s="71">
        <f>G133</f>
        <v>1977.601</v>
      </c>
      <c r="H132" s="71">
        <f>H133</f>
        <v>1419.38</v>
      </c>
      <c r="I132" s="71">
        <f>I133</f>
        <v>1419.3836</v>
      </c>
    </row>
    <row r="133" spans="1:9" s="66" customFormat="1" ht="18.75" customHeight="1">
      <c r="A133" s="88" t="s">
        <v>110</v>
      </c>
      <c r="B133" s="89" t="s">
        <v>47</v>
      </c>
      <c r="C133" s="81" t="s">
        <v>58</v>
      </c>
      <c r="D133" s="81" t="s">
        <v>106</v>
      </c>
      <c r="E133" s="81" t="s">
        <v>125</v>
      </c>
      <c r="F133" s="81" t="s">
        <v>64</v>
      </c>
      <c r="G133" s="71">
        <v>1977.601</v>
      </c>
      <c r="H133" s="71">
        <v>1419.38</v>
      </c>
      <c r="I133" s="71">
        <v>1419.3836</v>
      </c>
    </row>
    <row r="134" spans="1:9" ht="23.25" customHeight="1">
      <c r="A134" s="88" t="s">
        <v>200</v>
      </c>
      <c r="B134" s="89" t="s">
        <v>47</v>
      </c>
      <c r="C134" s="81" t="s">
        <v>58</v>
      </c>
      <c r="D134" s="81" t="s">
        <v>106</v>
      </c>
      <c r="E134" s="81" t="s">
        <v>142</v>
      </c>
      <c r="F134" s="81"/>
      <c r="G134" s="71">
        <f>G135</f>
        <v>43773.83684</v>
      </c>
      <c r="H134" s="71">
        <f>H135</f>
        <v>100</v>
      </c>
      <c r="I134" s="71">
        <f>I135</f>
        <v>100</v>
      </c>
    </row>
    <row r="135" spans="1:9" ht="18" customHeight="1">
      <c r="A135" s="88" t="s">
        <v>110</v>
      </c>
      <c r="B135" s="89" t="s">
        <v>47</v>
      </c>
      <c r="C135" s="81" t="s">
        <v>58</v>
      </c>
      <c r="D135" s="81" t="s">
        <v>106</v>
      </c>
      <c r="E135" s="81" t="s">
        <v>142</v>
      </c>
      <c r="F135" s="81" t="s">
        <v>64</v>
      </c>
      <c r="G135" s="71">
        <v>43773.83684</v>
      </c>
      <c r="H135" s="71">
        <v>100</v>
      </c>
      <c r="I135" s="71">
        <v>100</v>
      </c>
    </row>
    <row r="136" spans="1:9" ht="18" customHeight="1">
      <c r="A136" s="88" t="s">
        <v>288</v>
      </c>
      <c r="B136" s="89" t="s">
        <v>47</v>
      </c>
      <c r="C136" s="81" t="s">
        <v>58</v>
      </c>
      <c r="D136" s="81" t="s">
        <v>106</v>
      </c>
      <c r="E136" s="81" t="s">
        <v>317</v>
      </c>
      <c r="F136" s="81"/>
      <c r="G136" s="71">
        <f>G137</f>
        <v>0</v>
      </c>
      <c r="H136" s="71">
        <f>H137</f>
        <v>90</v>
      </c>
      <c r="I136" s="71">
        <f>I137</f>
        <v>90</v>
      </c>
    </row>
    <row r="137" spans="1:9" ht="18" customHeight="1">
      <c r="A137" s="88" t="s">
        <v>88</v>
      </c>
      <c r="B137" s="89" t="s">
        <v>47</v>
      </c>
      <c r="C137" s="81" t="s">
        <v>58</v>
      </c>
      <c r="D137" s="81" t="s">
        <v>106</v>
      </c>
      <c r="E137" s="81" t="s">
        <v>317</v>
      </c>
      <c r="F137" s="81" t="s">
        <v>84</v>
      </c>
      <c r="G137" s="71">
        <v>0</v>
      </c>
      <c r="H137" s="71">
        <v>90</v>
      </c>
      <c r="I137" s="71">
        <v>90</v>
      </c>
    </row>
    <row r="138" spans="1:9" ht="18" customHeight="1">
      <c r="A138" s="88" t="s">
        <v>269</v>
      </c>
      <c r="B138" s="89" t="s">
        <v>47</v>
      </c>
      <c r="C138" s="81" t="s">
        <v>58</v>
      </c>
      <c r="D138" s="81" t="s">
        <v>106</v>
      </c>
      <c r="E138" s="81" t="s">
        <v>318</v>
      </c>
      <c r="F138" s="81"/>
      <c r="G138" s="71">
        <f>G139</f>
        <v>0</v>
      </c>
      <c r="H138" s="71">
        <f>H139</f>
        <v>0</v>
      </c>
      <c r="I138" s="71">
        <f>I139</f>
        <v>0</v>
      </c>
    </row>
    <row r="139" spans="1:9" ht="18" customHeight="1">
      <c r="A139" s="88" t="s">
        <v>110</v>
      </c>
      <c r="B139" s="89" t="s">
        <v>47</v>
      </c>
      <c r="C139" s="81" t="s">
        <v>58</v>
      </c>
      <c r="D139" s="81" t="s">
        <v>106</v>
      </c>
      <c r="E139" s="81" t="s">
        <v>318</v>
      </c>
      <c r="F139" s="81" t="s">
        <v>64</v>
      </c>
      <c r="G139" s="71">
        <v>0</v>
      </c>
      <c r="H139" s="71">
        <v>0</v>
      </c>
      <c r="I139" s="71">
        <v>0</v>
      </c>
    </row>
    <row r="140" spans="1:9" ht="18" customHeight="1">
      <c r="A140" s="88" t="s">
        <v>270</v>
      </c>
      <c r="B140" s="89" t="s">
        <v>47</v>
      </c>
      <c r="C140" s="81" t="s">
        <v>58</v>
      </c>
      <c r="D140" s="81" t="s">
        <v>106</v>
      </c>
      <c r="E140" s="81" t="s">
        <v>319</v>
      </c>
      <c r="F140" s="81"/>
      <c r="G140" s="71">
        <f>G141</f>
        <v>10</v>
      </c>
      <c r="H140" s="71">
        <f>H141</f>
        <v>10</v>
      </c>
      <c r="I140" s="71">
        <f>I141</f>
        <v>10</v>
      </c>
    </row>
    <row r="141" spans="1:9" ht="18" customHeight="1">
      <c r="A141" s="88" t="s">
        <v>110</v>
      </c>
      <c r="B141" s="89" t="s">
        <v>47</v>
      </c>
      <c r="C141" s="81" t="s">
        <v>58</v>
      </c>
      <c r="D141" s="81" t="s">
        <v>106</v>
      </c>
      <c r="E141" s="81" t="s">
        <v>319</v>
      </c>
      <c r="F141" s="81" t="s">
        <v>64</v>
      </c>
      <c r="G141" s="71">
        <v>10</v>
      </c>
      <c r="H141" s="71">
        <v>10</v>
      </c>
      <c r="I141" s="71">
        <v>10</v>
      </c>
    </row>
    <row r="142" spans="1:9" s="66" customFormat="1" ht="18" customHeight="1">
      <c r="A142" s="100" t="s">
        <v>179</v>
      </c>
      <c r="B142" s="93" t="s">
        <v>47</v>
      </c>
      <c r="C142" s="94" t="s">
        <v>58</v>
      </c>
      <c r="D142" s="94" t="s">
        <v>78</v>
      </c>
      <c r="E142" s="94"/>
      <c r="F142" s="94"/>
      <c r="G142" s="69">
        <f>G143+G148</f>
        <v>3569.0474999999997</v>
      </c>
      <c r="H142" s="69">
        <f aca="true" t="shared" si="14" ref="H142:I146">H143</f>
        <v>0</v>
      </c>
      <c r="I142" s="69">
        <f t="shared" si="14"/>
        <v>0</v>
      </c>
    </row>
    <row r="143" spans="1:9" s="66" customFormat="1" ht="16.5" customHeight="1">
      <c r="A143" s="95" t="s">
        <v>27</v>
      </c>
      <c r="B143" s="93" t="s">
        <v>47</v>
      </c>
      <c r="C143" s="81" t="s">
        <v>58</v>
      </c>
      <c r="D143" s="81" t="s">
        <v>78</v>
      </c>
      <c r="E143" s="81" t="s">
        <v>62</v>
      </c>
      <c r="F143" s="94"/>
      <c r="G143" s="69">
        <f>G144</f>
        <v>2340</v>
      </c>
      <c r="H143" s="69">
        <f t="shared" si="14"/>
        <v>0</v>
      </c>
      <c r="I143" s="69">
        <f t="shared" si="14"/>
        <v>0</v>
      </c>
    </row>
    <row r="144" spans="1:9" s="66" customFormat="1" ht="18.75" customHeight="1">
      <c r="A144" s="95" t="s">
        <v>28</v>
      </c>
      <c r="B144" s="89" t="s">
        <v>47</v>
      </c>
      <c r="C144" s="81" t="s">
        <v>58</v>
      </c>
      <c r="D144" s="81" t="s">
        <v>78</v>
      </c>
      <c r="E144" s="81" t="s">
        <v>99</v>
      </c>
      <c r="F144" s="94"/>
      <c r="G144" s="69">
        <f>G145</f>
        <v>2340</v>
      </c>
      <c r="H144" s="69">
        <f t="shared" si="14"/>
        <v>0</v>
      </c>
      <c r="I144" s="69">
        <f t="shared" si="14"/>
        <v>0</v>
      </c>
    </row>
    <row r="145" spans="1:9" s="66" customFormat="1" ht="18" customHeight="1">
      <c r="A145" s="95" t="s">
        <v>28</v>
      </c>
      <c r="B145" s="89" t="s">
        <v>47</v>
      </c>
      <c r="C145" s="81" t="s">
        <v>58</v>
      </c>
      <c r="D145" s="81" t="s">
        <v>78</v>
      </c>
      <c r="E145" s="81" t="s">
        <v>65</v>
      </c>
      <c r="F145" s="94"/>
      <c r="G145" s="69">
        <f>G146</f>
        <v>2340</v>
      </c>
      <c r="H145" s="69">
        <f t="shared" si="14"/>
        <v>0</v>
      </c>
      <c r="I145" s="69">
        <f t="shared" si="14"/>
        <v>0</v>
      </c>
    </row>
    <row r="146" spans="1:9" s="66" customFormat="1" ht="12.75" customHeight="1">
      <c r="A146" s="115" t="s">
        <v>180</v>
      </c>
      <c r="B146" s="89" t="s">
        <v>47</v>
      </c>
      <c r="C146" s="81" t="s">
        <v>58</v>
      </c>
      <c r="D146" s="81" t="s">
        <v>78</v>
      </c>
      <c r="E146" s="81" t="s">
        <v>207</v>
      </c>
      <c r="F146" s="81"/>
      <c r="G146" s="71">
        <f>G147</f>
        <v>2340</v>
      </c>
      <c r="H146" s="71">
        <f t="shared" si="14"/>
        <v>0</v>
      </c>
      <c r="I146" s="71">
        <f t="shared" si="14"/>
        <v>0</v>
      </c>
    </row>
    <row r="147" spans="1:9" s="66" customFormat="1" ht="21" customHeight="1">
      <c r="A147" s="88" t="s">
        <v>110</v>
      </c>
      <c r="B147" s="116" t="s">
        <v>47</v>
      </c>
      <c r="C147" s="81" t="s">
        <v>58</v>
      </c>
      <c r="D147" s="81" t="s">
        <v>78</v>
      </c>
      <c r="E147" s="81" t="s">
        <v>207</v>
      </c>
      <c r="F147" s="81" t="s">
        <v>64</v>
      </c>
      <c r="G147" s="71">
        <v>2340</v>
      </c>
      <c r="H147" s="71">
        <v>0</v>
      </c>
      <c r="I147" s="71">
        <v>0</v>
      </c>
    </row>
    <row r="148" spans="1:9" s="66" customFormat="1" ht="21" customHeight="1">
      <c r="A148" s="110" t="s">
        <v>326</v>
      </c>
      <c r="B148" s="89" t="s">
        <v>47</v>
      </c>
      <c r="C148" s="81" t="s">
        <v>58</v>
      </c>
      <c r="D148" s="81" t="s">
        <v>78</v>
      </c>
      <c r="E148" s="81" t="s">
        <v>191</v>
      </c>
      <c r="F148" s="81"/>
      <c r="G148" s="71">
        <f>G149</f>
        <v>1229.0475</v>
      </c>
      <c r="H148" s="71">
        <v>0</v>
      </c>
      <c r="I148" s="71">
        <v>0</v>
      </c>
    </row>
    <row r="149" spans="1:9" s="66" customFormat="1" ht="21" customHeight="1">
      <c r="A149" s="88" t="s">
        <v>291</v>
      </c>
      <c r="B149" s="89" t="s">
        <v>47</v>
      </c>
      <c r="C149" s="81" t="s">
        <v>58</v>
      </c>
      <c r="D149" s="81" t="s">
        <v>78</v>
      </c>
      <c r="E149" s="81" t="s">
        <v>293</v>
      </c>
      <c r="F149" s="81"/>
      <c r="G149" s="71">
        <f>G150</f>
        <v>1229.0475</v>
      </c>
      <c r="H149" s="71">
        <v>0</v>
      </c>
      <c r="I149" s="71">
        <v>0</v>
      </c>
    </row>
    <row r="150" spans="1:9" s="66" customFormat="1" ht="34.5" customHeight="1">
      <c r="A150" s="88" t="s">
        <v>292</v>
      </c>
      <c r="B150" s="89" t="s">
        <v>47</v>
      </c>
      <c r="C150" s="81" t="s">
        <v>58</v>
      </c>
      <c r="D150" s="81" t="s">
        <v>78</v>
      </c>
      <c r="E150" s="81" t="s">
        <v>294</v>
      </c>
      <c r="F150" s="81"/>
      <c r="G150" s="71">
        <f>G151</f>
        <v>1229.0475</v>
      </c>
      <c r="H150" s="71">
        <v>0</v>
      </c>
      <c r="I150" s="71">
        <v>0</v>
      </c>
    </row>
    <row r="151" spans="1:9" s="66" customFormat="1" ht="21" customHeight="1">
      <c r="A151" s="95" t="s">
        <v>180</v>
      </c>
      <c r="B151" s="89" t="s">
        <v>47</v>
      </c>
      <c r="C151" s="81" t="s">
        <v>58</v>
      </c>
      <c r="D151" s="81" t="s">
        <v>78</v>
      </c>
      <c r="E151" s="81" t="s">
        <v>295</v>
      </c>
      <c r="F151" s="81"/>
      <c r="G151" s="71">
        <f>G152</f>
        <v>1229.0475</v>
      </c>
      <c r="H151" s="71">
        <v>0</v>
      </c>
      <c r="I151" s="71">
        <v>0</v>
      </c>
    </row>
    <row r="152" spans="1:9" s="66" customFormat="1" ht="21" customHeight="1">
      <c r="A152" s="95" t="s">
        <v>110</v>
      </c>
      <c r="B152" s="89" t="s">
        <v>47</v>
      </c>
      <c r="C152" s="81" t="s">
        <v>58</v>
      </c>
      <c r="D152" s="81" t="s">
        <v>78</v>
      </c>
      <c r="E152" s="81" t="s">
        <v>295</v>
      </c>
      <c r="F152" s="81" t="s">
        <v>64</v>
      </c>
      <c r="G152" s="71">
        <v>1229.0475</v>
      </c>
      <c r="H152" s="71">
        <v>0</v>
      </c>
      <c r="I152" s="71">
        <v>0</v>
      </c>
    </row>
    <row r="153" spans="1:9" s="66" customFormat="1" ht="18" customHeight="1">
      <c r="A153" s="100" t="s">
        <v>166</v>
      </c>
      <c r="B153" s="93" t="s">
        <v>47</v>
      </c>
      <c r="C153" s="94" t="s">
        <v>83</v>
      </c>
      <c r="D153" s="94" t="s">
        <v>57</v>
      </c>
      <c r="E153" s="94"/>
      <c r="F153" s="94"/>
      <c r="G153" s="69">
        <f>G154+G177+G215+G265</f>
        <v>421216.08429</v>
      </c>
      <c r="H153" s="69">
        <f>H154+H177+H215+H265</f>
        <v>228365.24641999998</v>
      </c>
      <c r="I153" s="69">
        <f>I154+I177+I215+I265</f>
        <v>17727.218</v>
      </c>
    </row>
    <row r="154" spans="1:9" s="66" customFormat="1" ht="14.25" customHeight="1">
      <c r="A154" s="100" t="s">
        <v>24</v>
      </c>
      <c r="B154" s="93" t="s">
        <v>47</v>
      </c>
      <c r="C154" s="117" t="s">
        <v>83</v>
      </c>
      <c r="D154" s="117" t="s">
        <v>56</v>
      </c>
      <c r="E154" s="117"/>
      <c r="F154" s="117"/>
      <c r="G154" s="69">
        <f>G155+G164</f>
        <v>189898.73533999998</v>
      </c>
      <c r="H154" s="69">
        <f>H155+H164</f>
        <v>58968.4994</v>
      </c>
      <c r="I154" s="69">
        <f>I155+I164</f>
        <v>0</v>
      </c>
    </row>
    <row r="155" spans="1:9" s="66" customFormat="1" ht="27" customHeight="1">
      <c r="A155" s="110" t="s">
        <v>326</v>
      </c>
      <c r="B155" s="93" t="s">
        <v>47</v>
      </c>
      <c r="C155" s="94" t="s">
        <v>83</v>
      </c>
      <c r="D155" s="94" t="s">
        <v>56</v>
      </c>
      <c r="E155" s="94" t="s">
        <v>191</v>
      </c>
      <c r="F155" s="81"/>
      <c r="G155" s="69">
        <f aca="true" t="shared" si="15" ref="G155:I156">G156</f>
        <v>1400.8156299999998</v>
      </c>
      <c r="H155" s="69">
        <f t="shared" si="15"/>
        <v>0</v>
      </c>
      <c r="I155" s="69">
        <f t="shared" si="15"/>
        <v>0</v>
      </c>
    </row>
    <row r="156" spans="1:9" s="66" customFormat="1" ht="16.5" customHeight="1">
      <c r="A156" s="88" t="s">
        <v>289</v>
      </c>
      <c r="B156" s="89" t="s">
        <v>47</v>
      </c>
      <c r="C156" s="81" t="s">
        <v>83</v>
      </c>
      <c r="D156" s="81" t="s">
        <v>56</v>
      </c>
      <c r="E156" s="81" t="s">
        <v>192</v>
      </c>
      <c r="F156" s="81"/>
      <c r="G156" s="69">
        <f t="shared" si="15"/>
        <v>1400.8156299999998</v>
      </c>
      <c r="H156" s="69">
        <f t="shared" si="15"/>
        <v>0</v>
      </c>
      <c r="I156" s="69">
        <f t="shared" si="15"/>
        <v>0</v>
      </c>
    </row>
    <row r="157" spans="1:9" s="66" customFormat="1" ht="23.25" customHeight="1">
      <c r="A157" s="91" t="s">
        <v>190</v>
      </c>
      <c r="B157" s="89" t="s">
        <v>47</v>
      </c>
      <c r="C157" s="81" t="s">
        <v>83</v>
      </c>
      <c r="D157" s="81" t="s">
        <v>56</v>
      </c>
      <c r="E157" s="81" t="s">
        <v>193</v>
      </c>
      <c r="F157" s="81"/>
      <c r="G157" s="71">
        <f>G160+G159+G162</f>
        <v>1400.8156299999998</v>
      </c>
      <c r="H157" s="71">
        <f>H160</f>
        <v>0</v>
      </c>
      <c r="I157" s="71">
        <f>I160</f>
        <v>0</v>
      </c>
    </row>
    <row r="158" spans="1:9" s="66" customFormat="1" ht="23.25" customHeight="1">
      <c r="A158" s="114" t="s">
        <v>31</v>
      </c>
      <c r="B158" s="89" t="s">
        <v>47</v>
      </c>
      <c r="C158" s="81" t="s">
        <v>83</v>
      </c>
      <c r="D158" s="81" t="s">
        <v>56</v>
      </c>
      <c r="E158" s="81" t="s">
        <v>194</v>
      </c>
      <c r="F158" s="81"/>
      <c r="G158" s="71">
        <f>G159</f>
        <v>184.53839</v>
      </c>
      <c r="H158" s="71">
        <v>0</v>
      </c>
      <c r="I158" s="71">
        <v>0</v>
      </c>
    </row>
    <row r="159" spans="1:9" s="66" customFormat="1" ht="23.25" customHeight="1">
      <c r="A159" s="114" t="s">
        <v>110</v>
      </c>
      <c r="B159" s="89" t="s">
        <v>47</v>
      </c>
      <c r="C159" s="81" t="s">
        <v>83</v>
      </c>
      <c r="D159" s="81" t="s">
        <v>56</v>
      </c>
      <c r="E159" s="81" t="s">
        <v>194</v>
      </c>
      <c r="F159" s="81" t="s">
        <v>64</v>
      </c>
      <c r="G159" s="71">
        <v>184.53839</v>
      </c>
      <c r="H159" s="71">
        <v>0</v>
      </c>
      <c r="I159" s="71">
        <v>0</v>
      </c>
    </row>
    <row r="160" spans="1:9" s="66" customFormat="1" ht="26.25" customHeight="1">
      <c r="A160" s="88" t="s">
        <v>109</v>
      </c>
      <c r="B160" s="89" t="s">
        <v>47</v>
      </c>
      <c r="C160" s="81" t="s">
        <v>83</v>
      </c>
      <c r="D160" s="81" t="s">
        <v>56</v>
      </c>
      <c r="E160" s="81" t="s">
        <v>195</v>
      </c>
      <c r="F160" s="81"/>
      <c r="G160" s="71">
        <f>G161</f>
        <v>1216.27724</v>
      </c>
      <c r="H160" s="71">
        <v>0</v>
      </c>
      <c r="I160" s="71">
        <f>I161</f>
        <v>0</v>
      </c>
    </row>
    <row r="161" spans="1:9" s="66" customFormat="1" ht="15.75" customHeight="1">
      <c r="A161" s="88" t="s">
        <v>110</v>
      </c>
      <c r="B161" s="89" t="s">
        <v>47</v>
      </c>
      <c r="C161" s="81" t="s">
        <v>83</v>
      </c>
      <c r="D161" s="81" t="s">
        <v>56</v>
      </c>
      <c r="E161" s="81" t="s">
        <v>195</v>
      </c>
      <c r="F161" s="81" t="s">
        <v>64</v>
      </c>
      <c r="G161" s="71">
        <v>1216.27724</v>
      </c>
      <c r="H161" s="71">
        <v>0</v>
      </c>
      <c r="I161" s="71">
        <v>0</v>
      </c>
    </row>
    <row r="162" spans="1:9" s="66" customFormat="1" ht="22.5">
      <c r="A162" s="88" t="s">
        <v>388</v>
      </c>
      <c r="B162" s="89" t="s">
        <v>47</v>
      </c>
      <c r="C162" s="81" t="s">
        <v>83</v>
      </c>
      <c r="D162" s="81" t="s">
        <v>56</v>
      </c>
      <c r="E162" s="81" t="s">
        <v>389</v>
      </c>
      <c r="F162" s="81"/>
      <c r="G162" s="71">
        <v>0</v>
      </c>
      <c r="H162" s="71">
        <f>H163</f>
        <v>0</v>
      </c>
      <c r="I162" s="71">
        <f>I163</f>
        <v>0</v>
      </c>
    </row>
    <row r="163" spans="1:9" s="66" customFormat="1" ht="15.75" customHeight="1">
      <c r="A163" s="88" t="s">
        <v>110</v>
      </c>
      <c r="B163" s="89" t="s">
        <v>47</v>
      </c>
      <c r="C163" s="81" t="s">
        <v>83</v>
      </c>
      <c r="D163" s="81" t="s">
        <v>56</v>
      </c>
      <c r="E163" s="81" t="s">
        <v>389</v>
      </c>
      <c r="F163" s="81" t="s">
        <v>64</v>
      </c>
      <c r="G163" s="71">
        <v>1000</v>
      </c>
      <c r="H163" s="71">
        <v>0</v>
      </c>
      <c r="I163" s="71">
        <v>0</v>
      </c>
    </row>
    <row r="164" spans="1:9" s="66" customFormat="1" ht="36.75" customHeight="1">
      <c r="A164" s="110" t="s">
        <v>238</v>
      </c>
      <c r="B164" s="89" t="s">
        <v>47</v>
      </c>
      <c r="C164" s="81" t="s">
        <v>83</v>
      </c>
      <c r="D164" s="81" t="s">
        <v>56</v>
      </c>
      <c r="E164" s="94" t="s">
        <v>211</v>
      </c>
      <c r="F164" s="81"/>
      <c r="G164" s="69">
        <f>G165</f>
        <v>188497.91971</v>
      </c>
      <c r="H164" s="69">
        <f>H173</f>
        <v>58968.4994</v>
      </c>
      <c r="I164" s="69">
        <f>I176</f>
        <v>0</v>
      </c>
    </row>
    <row r="165" spans="1:9" s="66" customFormat="1" ht="26.25" customHeight="1">
      <c r="A165" s="95" t="s">
        <v>239</v>
      </c>
      <c r="B165" s="89" t="s">
        <v>47</v>
      </c>
      <c r="C165" s="81" t="s">
        <v>83</v>
      </c>
      <c r="D165" s="81" t="s">
        <v>56</v>
      </c>
      <c r="E165" s="81" t="s">
        <v>241</v>
      </c>
      <c r="F165" s="81"/>
      <c r="G165" s="71">
        <f>G166</f>
        <v>188497.91971</v>
      </c>
      <c r="H165" s="71">
        <f>H166</f>
        <v>0</v>
      </c>
      <c r="I165" s="71">
        <f>I166</f>
        <v>0</v>
      </c>
    </row>
    <row r="166" spans="1:9" s="66" customFormat="1" ht="26.25" customHeight="1">
      <c r="A166" s="95" t="s">
        <v>240</v>
      </c>
      <c r="B166" s="89" t="s">
        <v>47</v>
      </c>
      <c r="C166" s="81" t="s">
        <v>83</v>
      </c>
      <c r="D166" s="81" t="s">
        <v>56</v>
      </c>
      <c r="E166" s="81" t="s">
        <v>242</v>
      </c>
      <c r="F166" s="81"/>
      <c r="G166" s="71">
        <f>G170+G168+G172</f>
        <v>188497.91971</v>
      </c>
      <c r="H166" s="71">
        <f>H167+H169</f>
        <v>0</v>
      </c>
      <c r="I166" s="71">
        <f>I168+I169</f>
        <v>0</v>
      </c>
    </row>
    <row r="167" spans="1:9" s="66" customFormat="1" ht="18.75" customHeight="1">
      <c r="A167" s="95" t="s">
        <v>236</v>
      </c>
      <c r="B167" s="89" t="s">
        <v>47</v>
      </c>
      <c r="C167" s="81" t="s">
        <v>83</v>
      </c>
      <c r="D167" s="81" t="s">
        <v>56</v>
      </c>
      <c r="E167" s="81" t="s">
        <v>243</v>
      </c>
      <c r="F167" s="81"/>
      <c r="G167" s="71">
        <f>G168</f>
        <v>103057.25346</v>
      </c>
      <c r="H167" s="71">
        <f>H168</f>
        <v>0</v>
      </c>
      <c r="I167" s="71">
        <v>0</v>
      </c>
    </row>
    <row r="168" spans="1:9" s="66" customFormat="1" ht="15" customHeight="1">
      <c r="A168" s="113" t="s">
        <v>88</v>
      </c>
      <c r="B168" s="89" t="s">
        <v>47</v>
      </c>
      <c r="C168" s="81" t="s">
        <v>83</v>
      </c>
      <c r="D168" s="81" t="s">
        <v>56</v>
      </c>
      <c r="E168" s="81" t="s">
        <v>243</v>
      </c>
      <c r="F168" s="81" t="s">
        <v>84</v>
      </c>
      <c r="G168" s="71">
        <v>103057.25346</v>
      </c>
      <c r="H168" s="71">
        <v>0</v>
      </c>
      <c r="I168" s="71">
        <v>0</v>
      </c>
    </row>
    <row r="169" spans="1:9" s="66" customFormat="1" ht="24.75" customHeight="1">
      <c r="A169" s="95" t="s">
        <v>236</v>
      </c>
      <c r="B169" s="89" t="s">
        <v>47</v>
      </c>
      <c r="C169" s="81" t="s">
        <v>83</v>
      </c>
      <c r="D169" s="81" t="s">
        <v>56</v>
      </c>
      <c r="E169" s="81" t="s">
        <v>244</v>
      </c>
      <c r="F169" s="81"/>
      <c r="G169" s="71">
        <f>G170</f>
        <v>69113.28235</v>
      </c>
      <c r="H169" s="71">
        <v>0</v>
      </c>
      <c r="I169" s="71">
        <f>I170</f>
        <v>0</v>
      </c>
    </row>
    <row r="170" spans="1:9" s="66" customFormat="1" ht="15.75" customHeight="1">
      <c r="A170" s="113" t="s">
        <v>88</v>
      </c>
      <c r="B170" s="89" t="s">
        <v>47</v>
      </c>
      <c r="C170" s="81" t="s">
        <v>83</v>
      </c>
      <c r="D170" s="81" t="s">
        <v>56</v>
      </c>
      <c r="E170" s="81" t="s">
        <v>244</v>
      </c>
      <c r="F170" s="81" t="s">
        <v>84</v>
      </c>
      <c r="G170" s="71">
        <v>69113.28235</v>
      </c>
      <c r="H170" s="71">
        <v>0</v>
      </c>
      <c r="I170" s="71">
        <v>0</v>
      </c>
    </row>
    <row r="171" spans="1:9" s="66" customFormat="1" ht="15.75" customHeight="1">
      <c r="A171" s="95" t="s">
        <v>236</v>
      </c>
      <c r="B171" s="89" t="s">
        <v>47</v>
      </c>
      <c r="C171" s="81" t="s">
        <v>83</v>
      </c>
      <c r="D171" s="81" t="s">
        <v>56</v>
      </c>
      <c r="E171" s="81" t="s">
        <v>416</v>
      </c>
      <c r="F171" s="81"/>
      <c r="G171" s="71">
        <f>G172</f>
        <v>16327.3839</v>
      </c>
      <c r="H171" s="71">
        <f>H172</f>
        <v>0</v>
      </c>
      <c r="I171" s="71">
        <f>I172</f>
        <v>0</v>
      </c>
    </row>
    <row r="172" spans="1:9" s="66" customFormat="1" ht="15.75" customHeight="1">
      <c r="A172" s="113" t="s">
        <v>88</v>
      </c>
      <c r="B172" s="89" t="s">
        <v>47</v>
      </c>
      <c r="C172" s="81" t="s">
        <v>83</v>
      </c>
      <c r="D172" s="81" t="s">
        <v>56</v>
      </c>
      <c r="E172" s="81" t="s">
        <v>416</v>
      </c>
      <c r="F172" s="81" t="s">
        <v>84</v>
      </c>
      <c r="G172" s="58">
        <v>16327.3839</v>
      </c>
      <c r="H172" s="71">
        <v>0</v>
      </c>
      <c r="I172" s="71">
        <v>0</v>
      </c>
    </row>
    <row r="173" spans="1:9" s="66" customFormat="1" ht="27.75" customHeight="1">
      <c r="A173" s="95" t="s">
        <v>257</v>
      </c>
      <c r="B173" s="89" t="s">
        <v>47</v>
      </c>
      <c r="C173" s="81" t="s">
        <v>83</v>
      </c>
      <c r="D173" s="81" t="s">
        <v>56</v>
      </c>
      <c r="E173" s="81" t="s">
        <v>260</v>
      </c>
      <c r="F173" s="81"/>
      <c r="G173" s="71">
        <v>0</v>
      </c>
      <c r="H173" s="71">
        <f aca="true" t="shared" si="16" ref="H173:I175">H174</f>
        <v>58968.4994</v>
      </c>
      <c r="I173" s="71">
        <f t="shared" si="16"/>
        <v>0</v>
      </c>
    </row>
    <row r="174" spans="1:9" s="66" customFormat="1" ht="27.75" customHeight="1">
      <c r="A174" s="95" t="s">
        <v>258</v>
      </c>
      <c r="B174" s="89" t="s">
        <v>47</v>
      </c>
      <c r="C174" s="81" t="s">
        <v>83</v>
      </c>
      <c r="D174" s="81" t="s">
        <v>56</v>
      </c>
      <c r="E174" s="81" t="s">
        <v>261</v>
      </c>
      <c r="F174" s="81"/>
      <c r="G174" s="71">
        <v>0</v>
      </c>
      <c r="H174" s="71">
        <f t="shared" si="16"/>
        <v>58968.4994</v>
      </c>
      <c r="I174" s="71">
        <f t="shared" si="16"/>
        <v>0</v>
      </c>
    </row>
    <row r="175" spans="1:9" s="66" customFormat="1" ht="17.25" customHeight="1">
      <c r="A175" s="95" t="s">
        <v>259</v>
      </c>
      <c r="B175" s="89" t="s">
        <v>47</v>
      </c>
      <c r="C175" s="81" t="s">
        <v>83</v>
      </c>
      <c r="D175" s="81" t="s">
        <v>56</v>
      </c>
      <c r="E175" s="81" t="s">
        <v>261</v>
      </c>
      <c r="F175" s="81"/>
      <c r="G175" s="71">
        <v>0</v>
      </c>
      <c r="H175" s="71">
        <f t="shared" si="16"/>
        <v>58968.4994</v>
      </c>
      <c r="I175" s="71">
        <f t="shared" si="16"/>
        <v>0</v>
      </c>
    </row>
    <row r="176" spans="1:9" s="66" customFormat="1" ht="16.5" customHeight="1">
      <c r="A176" s="113" t="s">
        <v>88</v>
      </c>
      <c r="B176" s="89" t="s">
        <v>47</v>
      </c>
      <c r="C176" s="81" t="s">
        <v>83</v>
      </c>
      <c r="D176" s="81" t="s">
        <v>56</v>
      </c>
      <c r="E176" s="81" t="s">
        <v>261</v>
      </c>
      <c r="F176" s="81" t="s">
        <v>84</v>
      </c>
      <c r="G176" s="71">
        <v>0</v>
      </c>
      <c r="H176" s="71">
        <v>58968.4994</v>
      </c>
      <c r="I176" s="71">
        <v>0</v>
      </c>
    </row>
    <row r="177" spans="1:9" s="66" customFormat="1" ht="21" customHeight="1">
      <c r="A177" s="100" t="s">
        <v>5</v>
      </c>
      <c r="B177" s="93" t="s">
        <v>47</v>
      </c>
      <c r="C177" s="94" t="s">
        <v>83</v>
      </c>
      <c r="D177" s="94" t="s">
        <v>69</v>
      </c>
      <c r="E177" s="94"/>
      <c r="F177" s="94"/>
      <c r="G177" s="69">
        <f>G178+G186+G198+G203+G208+G191</f>
        <v>15908.67478</v>
      </c>
      <c r="H177" s="69">
        <f>H178+H186+H198+H203+H208+H191</f>
        <v>11941.2</v>
      </c>
      <c r="I177" s="69">
        <f>I178+I186+I198+I203+I208+I191</f>
        <v>2439</v>
      </c>
    </row>
    <row r="178" spans="1:9" ht="21" customHeight="1">
      <c r="A178" s="92" t="s">
        <v>285</v>
      </c>
      <c r="B178" s="93" t="s">
        <v>47</v>
      </c>
      <c r="C178" s="94" t="s">
        <v>83</v>
      </c>
      <c r="D178" s="94" t="s">
        <v>69</v>
      </c>
      <c r="E178" s="94" t="s">
        <v>229</v>
      </c>
      <c r="F178" s="81"/>
      <c r="G178" s="69">
        <f>G179</f>
        <v>3239.08269</v>
      </c>
      <c r="H178" s="69">
        <f>H179</f>
        <v>0</v>
      </c>
      <c r="I178" s="69">
        <f>I179</f>
        <v>0</v>
      </c>
    </row>
    <row r="179" spans="1:9" ht="27.75" customHeight="1">
      <c r="A179" s="88" t="s">
        <v>286</v>
      </c>
      <c r="B179" s="89" t="s">
        <v>47</v>
      </c>
      <c r="C179" s="81" t="s">
        <v>83</v>
      </c>
      <c r="D179" s="81" t="s">
        <v>69</v>
      </c>
      <c r="E179" s="81" t="s">
        <v>230</v>
      </c>
      <c r="F179" s="81"/>
      <c r="G179" s="71">
        <f>G183+G182</f>
        <v>3239.08269</v>
      </c>
      <c r="H179" s="71">
        <f>H183</f>
        <v>0</v>
      </c>
      <c r="I179" s="71">
        <f>I183</f>
        <v>0</v>
      </c>
    </row>
    <row r="180" spans="1:9" ht="27.75" customHeight="1">
      <c r="A180" s="114" t="s">
        <v>359</v>
      </c>
      <c r="B180" s="89" t="s">
        <v>47</v>
      </c>
      <c r="C180" s="81" t="s">
        <v>83</v>
      </c>
      <c r="D180" s="81" t="s">
        <v>69</v>
      </c>
      <c r="E180" s="81" t="s">
        <v>360</v>
      </c>
      <c r="F180" s="81"/>
      <c r="G180" s="71">
        <f>G181</f>
        <v>3217.57269</v>
      </c>
      <c r="H180" s="71">
        <v>0</v>
      </c>
      <c r="I180" s="71">
        <v>0</v>
      </c>
    </row>
    <row r="181" spans="1:9" ht="24" customHeight="1">
      <c r="A181" s="114" t="s">
        <v>361</v>
      </c>
      <c r="B181" s="89" t="s">
        <v>47</v>
      </c>
      <c r="C181" s="81" t="s">
        <v>83</v>
      </c>
      <c r="D181" s="81" t="s">
        <v>69</v>
      </c>
      <c r="E181" s="81" t="s">
        <v>362</v>
      </c>
      <c r="F181" s="81"/>
      <c r="G181" s="71">
        <f>G182</f>
        <v>3217.57269</v>
      </c>
      <c r="H181" s="71">
        <v>0</v>
      </c>
      <c r="I181" s="71">
        <v>0</v>
      </c>
    </row>
    <row r="182" spans="1:9" ht="22.5" customHeight="1">
      <c r="A182" s="114" t="s">
        <v>110</v>
      </c>
      <c r="B182" s="89" t="s">
        <v>47</v>
      </c>
      <c r="C182" s="81" t="s">
        <v>83</v>
      </c>
      <c r="D182" s="81" t="s">
        <v>69</v>
      </c>
      <c r="E182" s="81" t="s">
        <v>362</v>
      </c>
      <c r="F182" s="81" t="s">
        <v>64</v>
      </c>
      <c r="G182" s="71">
        <v>3217.57269</v>
      </c>
      <c r="H182" s="71">
        <v>0</v>
      </c>
      <c r="I182" s="71">
        <v>0</v>
      </c>
    </row>
    <row r="183" spans="1:9" ht="26.25" customHeight="1">
      <c r="A183" s="88" t="s">
        <v>271</v>
      </c>
      <c r="B183" s="89" t="s">
        <v>47</v>
      </c>
      <c r="C183" s="81" t="s">
        <v>83</v>
      </c>
      <c r="D183" s="81" t="s">
        <v>69</v>
      </c>
      <c r="E183" s="81" t="s">
        <v>272</v>
      </c>
      <c r="F183" s="81"/>
      <c r="G183" s="71">
        <f aca="true" t="shared" si="17" ref="G183:I184">G184</f>
        <v>21.51</v>
      </c>
      <c r="H183" s="71">
        <f t="shared" si="17"/>
        <v>0</v>
      </c>
      <c r="I183" s="71">
        <f t="shared" si="17"/>
        <v>0</v>
      </c>
    </row>
    <row r="184" spans="1:9" ht="21" customHeight="1">
      <c r="A184" s="88" t="s">
        <v>273</v>
      </c>
      <c r="B184" s="89" t="s">
        <v>47</v>
      </c>
      <c r="C184" s="81" t="s">
        <v>83</v>
      </c>
      <c r="D184" s="81" t="s">
        <v>69</v>
      </c>
      <c r="E184" s="81" t="s">
        <v>320</v>
      </c>
      <c r="F184" s="81"/>
      <c r="G184" s="71">
        <f t="shared" si="17"/>
        <v>21.51</v>
      </c>
      <c r="H184" s="71">
        <f t="shared" si="17"/>
        <v>0</v>
      </c>
      <c r="I184" s="71">
        <f t="shared" si="17"/>
        <v>0</v>
      </c>
    </row>
    <row r="185" spans="1:9" ht="21" customHeight="1">
      <c r="A185" s="88" t="s">
        <v>110</v>
      </c>
      <c r="B185" s="89" t="s">
        <v>47</v>
      </c>
      <c r="C185" s="81" t="s">
        <v>83</v>
      </c>
      <c r="D185" s="81" t="s">
        <v>69</v>
      </c>
      <c r="E185" s="81" t="s">
        <v>320</v>
      </c>
      <c r="F185" s="81" t="s">
        <v>64</v>
      </c>
      <c r="G185" s="71">
        <v>21.51</v>
      </c>
      <c r="H185" s="71">
        <v>0</v>
      </c>
      <c r="I185" s="71">
        <v>0</v>
      </c>
    </row>
    <row r="186" spans="1:9" ht="21" customHeight="1">
      <c r="A186" s="92" t="s">
        <v>155</v>
      </c>
      <c r="B186" s="93" t="s">
        <v>47</v>
      </c>
      <c r="C186" s="94" t="s">
        <v>83</v>
      </c>
      <c r="D186" s="94" t="s">
        <v>69</v>
      </c>
      <c r="E186" s="94" t="s">
        <v>136</v>
      </c>
      <c r="F186" s="81"/>
      <c r="G186" s="69">
        <f aca="true" t="shared" si="18" ref="G186:I189">G187</f>
        <v>9526.2</v>
      </c>
      <c r="H186" s="69">
        <f t="shared" si="18"/>
        <v>9526.2</v>
      </c>
      <c r="I186" s="69">
        <f t="shared" si="18"/>
        <v>0</v>
      </c>
    </row>
    <row r="187" spans="1:9" ht="21" customHeight="1">
      <c r="A187" s="88" t="s">
        <v>139</v>
      </c>
      <c r="B187" s="89" t="s">
        <v>47</v>
      </c>
      <c r="C187" s="81" t="s">
        <v>83</v>
      </c>
      <c r="D187" s="81" t="s">
        <v>69</v>
      </c>
      <c r="E187" s="81" t="s">
        <v>135</v>
      </c>
      <c r="F187" s="81"/>
      <c r="G187" s="71">
        <f t="shared" si="18"/>
        <v>9526.2</v>
      </c>
      <c r="H187" s="71">
        <f t="shared" si="18"/>
        <v>9526.2</v>
      </c>
      <c r="I187" s="71">
        <f t="shared" si="18"/>
        <v>0</v>
      </c>
    </row>
    <row r="188" spans="1:9" ht="21" customHeight="1">
      <c r="A188" s="88" t="s">
        <v>140</v>
      </c>
      <c r="B188" s="89" t="s">
        <v>47</v>
      </c>
      <c r="C188" s="81" t="s">
        <v>83</v>
      </c>
      <c r="D188" s="81" t="s">
        <v>69</v>
      </c>
      <c r="E188" s="81" t="s">
        <v>137</v>
      </c>
      <c r="F188" s="81"/>
      <c r="G188" s="71">
        <f t="shared" si="18"/>
        <v>9526.2</v>
      </c>
      <c r="H188" s="71">
        <f t="shared" si="18"/>
        <v>9526.2</v>
      </c>
      <c r="I188" s="71">
        <f t="shared" si="18"/>
        <v>0</v>
      </c>
    </row>
    <row r="189" spans="1:9" ht="21" customHeight="1">
      <c r="A189" s="88" t="s">
        <v>246</v>
      </c>
      <c r="B189" s="89" t="s">
        <v>47</v>
      </c>
      <c r="C189" s="81" t="s">
        <v>83</v>
      </c>
      <c r="D189" s="81" t="s">
        <v>69</v>
      </c>
      <c r="E189" s="81" t="s">
        <v>245</v>
      </c>
      <c r="F189" s="81"/>
      <c r="G189" s="71">
        <f t="shared" si="18"/>
        <v>9526.2</v>
      </c>
      <c r="H189" s="71">
        <f t="shared" si="18"/>
        <v>9526.2</v>
      </c>
      <c r="I189" s="71">
        <f t="shared" si="18"/>
        <v>0</v>
      </c>
    </row>
    <row r="190" spans="1:9" ht="21" customHeight="1">
      <c r="A190" s="88" t="s">
        <v>110</v>
      </c>
      <c r="B190" s="89" t="s">
        <v>47</v>
      </c>
      <c r="C190" s="81" t="s">
        <v>83</v>
      </c>
      <c r="D190" s="81" t="s">
        <v>69</v>
      </c>
      <c r="E190" s="81" t="s">
        <v>245</v>
      </c>
      <c r="F190" s="81" t="s">
        <v>64</v>
      </c>
      <c r="G190" s="71">
        <v>9526.2</v>
      </c>
      <c r="H190" s="71">
        <v>9526.2</v>
      </c>
      <c r="I190" s="71">
        <v>0</v>
      </c>
    </row>
    <row r="191" spans="1:9" ht="27.75" customHeight="1">
      <c r="A191" s="110" t="s">
        <v>326</v>
      </c>
      <c r="B191" s="93" t="s">
        <v>47</v>
      </c>
      <c r="C191" s="94" t="s">
        <v>83</v>
      </c>
      <c r="D191" s="94" t="s">
        <v>69</v>
      </c>
      <c r="E191" s="94" t="s">
        <v>191</v>
      </c>
      <c r="F191" s="94"/>
      <c r="G191" s="69">
        <f aca="true" t="shared" si="19" ref="G191:I193">G192</f>
        <v>2981.41389</v>
      </c>
      <c r="H191" s="69">
        <f t="shared" si="19"/>
        <v>2415</v>
      </c>
      <c r="I191" s="69">
        <f t="shared" si="19"/>
        <v>2439</v>
      </c>
    </row>
    <row r="192" spans="1:9" ht="21" customHeight="1">
      <c r="A192" s="95" t="s">
        <v>289</v>
      </c>
      <c r="B192" s="89" t="s">
        <v>47</v>
      </c>
      <c r="C192" s="81" t="s">
        <v>83</v>
      </c>
      <c r="D192" s="81" t="s">
        <v>69</v>
      </c>
      <c r="E192" s="81" t="s">
        <v>192</v>
      </c>
      <c r="F192" s="81"/>
      <c r="G192" s="71">
        <f t="shared" si="19"/>
        <v>2981.41389</v>
      </c>
      <c r="H192" s="71">
        <f t="shared" si="19"/>
        <v>2415</v>
      </c>
      <c r="I192" s="71">
        <f t="shared" si="19"/>
        <v>2439</v>
      </c>
    </row>
    <row r="193" spans="1:9" ht="33.75" customHeight="1">
      <c r="A193" s="88" t="s">
        <v>349</v>
      </c>
      <c r="B193" s="89" t="s">
        <v>47</v>
      </c>
      <c r="C193" s="81" t="s">
        <v>83</v>
      </c>
      <c r="D193" s="81" t="s">
        <v>69</v>
      </c>
      <c r="E193" s="81" t="s">
        <v>300</v>
      </c>
      <c r="F193" s="81"/>
      <c r="G193" s="71">
        <f t="shared" si="19"/>
        <v>2981.41389</v>
      </c>
      <c r="H193" s="71">
        <f t="shared" si="19"/>
        <v>2415</v>
      </c>
      <c r="I193" s="71">
        <f t="shared" si="19"/>
        <v>2439</v>
      </c>
    </row>
    <row r="194" spans="1:9" ht="36" customHeight="1">
      <c r="A194" s="112" t="s">
        <v>350</v>
      </c>
      <c r="B194" s="89" t="s">
        <v>47</v>
      </c>
      <c r="C194" s="81" t="s">
        <v>83</v>
      </c>
      <c r="D194" s="81" t="s">
        <v>69</v>
      </c>
      <c r="E194" s="81" t="s">
        <v>301</v>
      </c>
      <c r="F194" s="81"/>
      <c r="G194" s="71">
        <f>G196+G197+G195</f>
        <v>2981.41389</v>
      </c>
      <c r="H194" s="71">
        <f>H196+H197+H195</f>
        <v>2415</v>
      </c>
      <c r="I194" s="71">
        <f>I196+I197+I195</f>
        <v>2439</v>
      </c>
    </row>
    <row r="195" spans="1:9" ht="19.5" customHeight="1">
      <c r="A195" s="113" t="s">
        <v>126</v>
      </c>
      <c r="B195" s="89" t="s">
        <v>47</v>
      </c>
      <c r="C195" s="81" t="s">
        <v>83</v>
      </c>
      <c r="D195" s="81" t="s">
        <v>69</v>
      </c>
      <c r="E195" s="81" t="s">
        <v>301</v>
      </c>
      <c r="F195" s="81" t="s">
        <v>299</v>
      </c>
      <c r="G195" s="58">
        <v>1716.06523</v>
      </c>
      <c r="H195" s="71">
        <v>1716.678</v>
      </c>
      <c r="I195" s="71">
        <v>1716.678</v>
      </c>
    </row>
    <row r="196" spans="1:9" ht="21" customHeight="1">
      <c r="A196" s="95" t="s">
        <v>124</v>
      </c>
      <c r="B196" s="89" t="s">
        <v>47</v>
      </c>
      <c r="C196" s="81" t="s">
        <v>83</v>
      </c>
      <c r="D196" s="81" t="s">
        <v>69</v>
      </c>
      <c r="E196" s="81" t="s">
        <v>301</v>
      </c>
      <c r="F196" s="81" t="s">
        <v>64</v>
      </c>
      <c r="G196" s="71">
        <v>1231.76866</v>
      </c>
      <c r="H196" s="71">
        <v>665.393</v>
      </c>
      <c r="I196" s="71">
        <v>690.043</v>
      </c>
    </row>
    <row r="197" spans="1:9" ht="21" customHeight="1">
      <c r="A197" s="95" t="s">
        <v>296</v>
      </c>
      <c r="B197" s="89" t="s">
        <v>47</v>
      </c>
      <c r="C197" s="81" t="s">
        <v>83</v>
      </c>
      <c r="D197" s="81" t="s">
        <v>69</v>
      </c>
      <c r="E197" s="81" t="s">
        <v>301</v>
      </c>
      <c r="F197" s="81" t="s">
        <v>298</v>
      </c>
      <c r="G197" s="71">
        <v>33.58</v>
      </c>
      <c r="H197" s="71">
        <v>32.929</v>
      </c>
      <c r="I197" s="71">
        <v>32.279</v>
      </c>
    </row>
    <row r="198" spans="1:9" s="66" customFormat="1" ht="24.75" customHeight="1">
      <c r="A198" s="110" t="s">
        <v>248</v>
      </c>
      <c r="B198" s="93" t="s">
        <v>47</v>
      </c>
      <c r="C198" s="94" t="s">
        <v>83</v>
      </c>
      <c r="D198" s="94" t="s">
        <v>69</v>
      </c>
      <c r="E198" s="94" t="s">
        <v>253</v>
      </c>
      <c r="F198" s="81"/>
      <c r="G198" s="69">
        <f aca="true" t="shared" si="20" ref="G198:I201">G199</f>
        <v>0</v>
      </c>
      <c r="H198" s="69">
        <f t="shared" si="20"/>
        <v>0</v>
      </c>
      <c r="I198" s="69">
        <f t="shared" si="20"/>
        <v>0</v>
      </c>
    </row>
    <row r="199" spans="1:9" s="66" customFormat="1" ht="23.25" customHeight="1">
      <c r="A199" s="95" t="s">
        <v>249</v>
      </c>
      <c r="B199" s="89" t="s">
        <v>47</v>
      </c>
      <c r="C199" s="81" t="s">
        <v>83</v>
      </c>
      <c r="D199" s="81" t="s">
        <v>69</v>
      </c>
      <c r="E199" s="81" t="s">
        <v>254</v>
      </c>
      <c r="F199" s="81"/>
      <c r="G199" s="71">
        <f t="shared" si="20"/>
        <v>0</v>
      </c>
      <c r="H199" s="71">
        <f t="shared" si="20"/>
        <v>0</v>
      </c>
      <c r="I199" s="71">
        <f t="shared" si="20"/>
        <v>0</v>
      </c>
    </row>
    <row r="200" spans="1:9" s="66" customFormat="1" ht="16.5" customHeight="1">
      <c r="A200" s="95" t="s">
        <v>250</v>
      </c>
      <c r="B200" s="89" t="s">
        <v>47</v>
      </c>
      <c r="C200" s="81" t="s">
        <v>83</v>
      </c>
      <c r="D200" s="81" t="s">
        <v>69</v>
      </c>
      <c r="E200" s="81" t="s">
        <v>255</v>
      </c>
      <c r="F200" s="81"/>
      <c r="G200" s="71">
        <f t="shared" si="20"/>
        <v>0</v>
      </c>
      <c r="H200" s="71">
        <f t="shared" si="20"/>
        <v>0</v>
      </c>
      <c r="I200" s="71">
        <f t="shared" si="20"/>
        <v>0</v>
      </c>
    </row>
    <row r="201" spans="1:9" s="66" customFormat="1" ht="16.5" customHeight="1">
      <c r="A201" s="95" t="s">
        <v>251</v>
      </c>
      <c r="B201" s="89" t="s">
        <v>47</v>
      </c>
      <c r="C201" s="81" t="s">
        <v>83</v>
      </c>
      <c r="D201" s="81" t="s">
        <v>69</v>
      </c>
      <c r="E201" s="81" t="s">
        <v>256</v>
      </c>
      <c r="F201" s="81"/>
      <c r="G201" s="71">
        <f t="shared" si="20"/>
        <v>0</v>
      </c>
      <c r="H201" s="71">
        <f t="shared" si="20"/>
        <v>0</v>
      </c>
      <c r="I201" s="71">
        <f t="shared" si="20"/>
        <v>0</v>
      </c>
    </row>
    <row r="202" spans="1:9" s="66" customFormat="1" ht="16.5" customHeight="1">
      <c r="A202" s="95" t="s">
        <v>252</v>
      </c>
      <c r="B202" s="89" t="s">
        <v>47</v>
      </c>
      <c r="C202" s="81" t="s">
        <v>83</v>
      </c>
      <c r="D202" s="81" t="s">
        <v>69</v>
      </c>
      <c r="E202" s="81" t="s">
        <v>256</v>
      </c>
      <c r="F202" s="81" t="s">
        <v>64</v>
      </c>
      <c r="G202" s="71">
        <v>0</v>
      </c>
      <c r="H202" s="71">
        <v>0</v>
      </c>
      <c r="I202" s="71">
        <v>0</v>
      </c>
    </row>
    <row r="203" spans="1:9" s="66" customFormat="1" ht="21">
      <c r="A203" s="92" t="s">
        <v>186</v>
      </c>
      <c r="B203" s="93" t="s">
        <v>47</v>
      </c>
      <c r="C203" s="94" t="s">
        <v>83</v>
      </c>
      <c r="D203" s="94" t="s">
        <v>69</v>
      </c>
      <c r="E203" s="94" t="s">
        <v>206</v>
      </c>
      <c r="F203" s="94"/>
      <c r="G203" s="69">
        <f aca="true" t="shared" si="21" ref="G203:I206">G204</f>
        <v>0</v>
      </c>
      <c r="H203" s="69">
        <f t="shared" si="21"/>
        <v>0</v>
      </c>
      <c r="I203" s="69">
        <f t="shared" si="21"/>
        <v>0</v>
      </c>
    </row>
    <row r="204" spans="1:9" s="66" customFormat="1" ht="22.5" customHeight="1">
      <c r="A204" s="112" t="s">
        <v>275</v>
      </c>
      <c r="B204" s="89" t="s">
        <v>47</v>
      </c>
      <c r="C204" s="81" t="s">
        <v>83</v>
      </c>
      <c r="D204" s="81" t="s">
        <v>69</v>
      </c>
      <c r="E204" s="81" t="s">
        <v>208</v>
      </c>
      <c r="F204" s="81"/>
      <c r="G204" s="71">
        <f t="shared" si="21"/>
        <v>0</v>
      </c>
      <c r="H204" s="71">
        <f t="shared" si="21"/>
        <v>0</v>
      </c>
      <c r="I204" s="71">
        <f t="shared" si="21"/>
        <v>0</v>
      </c>
    </row>
    <row r="205" spans="1:9" s="66" customFormat="1" ht="22.5" customHeight="1">
      <c r="A205" s="118" t="s">
        <v>274</v>
      </c>
      <c r="B205" s="81" t="s">
        <v>47</v>
      </c>
      <c r="C205" s="81" t="s">
        <v>83</v>
      </c>
      <c r="D205" s="81" t="s">
        <v>69</v>
      </c>
      <c r="E205" s="81" t="s">
        <v>277</v>
      </c>
      <c r="F205" s="89"/>
      <c r="G205" s="71">
        <f t="shared" si="21"/>
        <v>0</v>
      </c>
      <c r="H205" s="71">
        <f t="shared" si="21"/>
        <v>0</v>
      </c>
      <c r="I205" s="71">
        <f t="shared" si="21"/>
        <v>0</v>
      </c>
    </row>
    <row r="206" spans="1:9" s="66" customFormat="1" ht="16.5" customHeight="1">
      <c r="A206" s="88" t="s">
        <v>276</v>
      </c>
      <c r="B206" s="89" t="s">
        <v>47</v>
      </c>
      <c r="C206" s="81" t="s">
        <v>83</v>
      </c>
      <c r="D206" s="81" t="s">
        <v>69</v>
      </c>
      <c r="E206" s="81" t="s">
        <v>278</v>
      </c>
      <c r="F206" s="81"/>
      <c r="G206" s="71">
        <f t="shared" si="21"/>
        <v>0</v>
      </c>
      <c r="H206" s="71">
        <f t="shared" si="21"/>
        <v>0</v>
      </c>
      <c r="I206" s="71">
        <f t="shared" si="21"/>
        <v>0</v>
      </c>
    </row>
    <row r="207" spans="1:9" s="66" customFormat="1" ht="16.5" customHeight="1">
      <c r="A207" s="88" t="s">
        <v>110</v>
      </c>
      <c r="B207" s="89" t="s">
        <v>47</v>
      </c>
      <c r="C207" s="81" t="s">
        <v>83</v>
      </c>
      <c r="D207" s="81" t="s">
        <v>69</v>
      </c>
      <c r="E207" s="81" t="s">
        <v>278</v>
      </c>
      <c r="F207" s="81" t="s">
        <v>64</v>
      </c>
      <c r="G207" s="71">
        <v>0</v>
      </c>
      <c r="H207" s="71">
        <v>0</v>
      </c>
      <c r="I207" s="71">
        <v>0</v>
      </c>
    </row>
    <row r="208" spans="1:9" s="66" customFormat="1" ht="21" customHeight="1">
      <c r="A208" s="92" t="s">
        <v>27</v>
      </c>
      <c r="B208" s="93" t="s">
        <v>47</v>
      </c>
      <c r="C208" s="94" t="s">
        <v>83</v>
      </c>
      <c r="D208" s="94" t="s">
        <v>69</v>
      </c>
      <c r="E208" s="94" t="s">
        <v>62</v>
      </c>
      <c r="F208" s="94"/>
      <c r="G208" s="69">
        <f>G209+G214</f>
        <v>161.97820000000002</v>
      </c>
      <c r="H208" s="69">
        <f>H209</f>
        <v>0</v>
      </c>
      <c r="I208" s="69">
        <f>I209</f>
        <v>0</v>
      </c>
    </row>
    <row r="209" spans="1:9" s="66" customFormat="1" ht="17.25" customHeight="1">
      <c r="A209" s="88" t="s">
        <v>28</v>
      </c>
      <c r="B209" s="89" t="s">
        <v>47</v>
      </c>
      <c r="C209" s="81" t="s">
        <v>83</v>
      </c>
      <c r="D209" s="81" t="s">
        <v>69</v>
      </c>
      <c r="E209" s="81" t="s">
        <v>99</v>
      </c>
      <c r="F209" s="81"/>
      <c r="G209" s="71">
        <f>G210</f>
        <v>82.7</v>
      </c>
      <c r="H209" s="71">
        <f>H210</f>
        <v>0</v>
      </c>
      <c r="I209" s="71">
        <f>I210</f>
        <v>0</v>
      </c>
    </row>
    <row r="210" spans="1:9" s="66" customFormat="1" ht="17.25" customHeight="1">
      <c r="A210" s="88" t="s">
        <v>28</v>
      </c>
      <c r="B210" s="89" t="s">
        <v>47</v>
      </c>
      <c r="C210" s="81" t="s">
        <v>83</v>
      </c>
      <c r="D210" s="81" t="s">
        <v>69</v>
      </c>
      <c r="E210" s="81" t="s">
        <v>65</v>
      </c>
      <c r="F210" s="81"/>
      <c r="G210" s="71">
        <f>G211</f>
        <v>82.7</v>
      </c>
      <c r="H210" s="71">
        <f>H212</f>
        <v>0</v>
      </c>
      <c r="I210" s="71">
        <f>I212</f>
        <v>0</v>
      </c>
    </row>
    <row r="211" spans="1:9" s="66" customFormat="1" ht="22.5" customHeight="1">
      <c r="A211" s="88" t="s">
        <v>219</v>
      </c>
      <c r="B211" s="89" t="s">
        <v>47</v>
      </c>
      <c r="C211" s="81" t="s">
        <v>83</v>
      </c>
      <c r="D211" s="81" t="s">
        <v>69</v>
      </c>
      <c r="E211" s="81" t="s">
        <v>220</v>
      </c>
      <c r="F211" s="81"/>
      <c r="G211" s="71">
        <v>82.7</v>
      </c>
      <c r="H211" s="71">
        <v>0</v>
      </c>
      <c r="I211" s="71">
        <v>0</v>
      </c>
    </row>
    <row r="212" spans="1:9" s="66" customFormat="1" ht="17.25" customHeight="1">
      <c r="A212" s="88" t="s">
        <v>110</v>
      </c>
      <c r="B212" s="89" t="s">
        <v>47</v>
      </c>
      <c r="C212" s="81" t="s">
        <v>83</v>
      </c>
      <c r="D212" s="81" t="s">
        <v>69</v>
      </c>
      <c r="E212" s="81" t="s">
        <v>220</v>
      </c>
      <c r="F212" s="81" t="s">
        <v>64</v>
      </c>
      <c r="G212" s="71">
        <v>0</v>
      </c>
      <c r="H212" s="71">
        <v>0</v>
      </c>
      <c r="I212" s="71">
        <v>0</v>
      </c>
    </row>
    <row r="213" spans="1:9" s="66" customFormat="1" ht="17.25" customHeight="1">
      <c r="A213" s="114" t="s">
        <v>363</v>
      </c>
      <c r="B213" s="89" t="s">
        <v>47</v>
      </c>
      <c r="C213" s="81" t="s">
        <v>83</v>
      </c>
      <c r="D213" s="81" t="s">
        <v>69</v>
      </c>
      <c r="E213" s="81" t="s">
        <v>364</v>
      </c>
      <c r="F213" s="81"/>
      <c r="G213" s="71">
        <f>G214</f>
        <v>79.2782</v>
      </c>
      <c r="H213" s="71">
        <f>H214</f>
        <v>0</v>
      </c>
      <c r="I213" s="71">
        <f>I214</f>
        <v>0</v>
      </c>
    </row>
    <row r="214" spans="1:9" s="66" customFormat="1" ht="24" customHeight="1">
      <c r="A214" s="114" t="s">
        <v>365</v>
      </c>
      <c r="B214" s="89" t="s">
        <v>47</v>
      </c>
      <c r="C214" s="81" t="s">
        <v>83</v>
      </c>
      <c r="D214" s="81" t="s">
        <v>69</v>
      </c>
      <c r="E214" s="81" t="s">
        <v>364</v>
      </c>
      <c r="F214" s="81" t="s">
        <v>366</v>
      </c>
      <c r="G214" s="71">
        <v>79.2782</v>
      </c>
      <c r="H214" s="71">
        <v>0</v>
      </c>
      <c r="I214" s="71">
        <v>0</v>
      </c>
    </row>
    <row r="215" spans="1:9" s="66" customFormat="1" ht="18" customHeight="1">
      <c r="A215" s="100" t="s">
        <v>9</v>
      </c>
      <c r="B215" s="93" t="s">
        <v>47</v>
      </c>
      <c r="C215" s="94" t="s">
        <v>83</v>
      </c>
      <c r="D215" s="94" t="s">
        <v>73</v>
      </c>
      <c r="E215" s="94"/>
      <c r="F215" s="94"/>
      <c r="G215" s="69">
        <f>G216+G221+G254+G238+G259</f>
        <v>188214.27709</v>
      </c>
      <c r="H215" s="70">
        <f>H216+H221+H254+H238</f>
        <v>144679.7229</v>
      </c>
      <c r="I215" s="70">
        <f>I216+I221+I254+I238</f>
        <v>0</v>
      </c>
    </row>
    <row r="216" spans="1:9" s="66" customFormat="1" ht="24.75" customHeight="1">
      <c r="A216" s="92" t="s">
        <v>178</v>
      </c>
      <c r="B216" s="93" t="s">
        <v>47</v>
      </c>
      <c r="C216" s="94" t="s">
        <v>83</v>
      </c>
      <c r="D216" s="94" t="s">
        <v>73</v>
      </c>
      <c r="E216" s="94" t="s">
        <v>196</v>
      </c>
      <c r="F216" s="94"/>
      <c r="G216" s="69">
        <f aca="true" t="shared" si="22" ref="G216:I219">G217</f>
        <v>185.238</v>
      </c>
      <c r="H216" s="69">
        <f t="shared" si="22"/>
        <v>0</v>
      </c>
      <c r="I216" s="69">
        <f t="shared" si="22"/>
        <v>0</v>
      </c>
    </row>
    <row r="217" spans="1:9" s="66" customFormat="1" ht="18" customHeight="1">
      <c r="A217" s="88" t="s">
        <v>167</v>
      </c>
      <c r="B217" s="89" t="s">
        <v>47</v>
      </c>
      <c r="C217" s="81" t="s">
        <v>83</v>
      </c>
      <c r="D217" s="81" t="s">
        <v>73</v>
      </c>
      <c r="E217" s="81" t="s">
        <v>323</v>
      </c>
      <c r="F217" s="81"/>
      <c r="G217" s="71">
        <f t="shared" si="22"/>
        <v>185.238</v>
      </c>
      <c r="H217" s="71">
        <f t="shared" si="22"/>
        <v>0</v>
      </c>
      <c r="I217" s="71">
        <f t="shared" si="22"/>
        <v>0</v>
      </c>
    </row>
    <row r="218" spans="1:9" s="66" customFormat="1" ht="15" customHeight="1">
      <c r="A218" s="88" t="s">
        <v>168</v>
      </c>
      <c r="B218" s="89" t="s">
        <v>47</v>
      </c>
      <c r="C218" s="81" t="s">
        <v>83</v>
      </c>
      <c r="D218" s="81" t="s">
        <v>73</v>
      </c>
      <c r="E218" s="81" t="s">
        <v>324</v>
      </c>
      <c r="F218" s="81"/>
      <c r="G218" s="71">
        <f t="shared" si="22"/>
        <v>185.238</v>
      </c>
      <c r="H218" s="71">
        <f t="shared" si="22"/>
        <v>0</v>
      </c>
      <c r="I218" s="71">
        <f t="shared" si="22"/>
        <v>0</v>
      </c>
    </row>
    <row r="219" spans="1:9" s="66" customFormat="1" ht="15" customHeight="1">
      <c r="A219" s="88" t="s">
        <v>164</v>
      </c>
      <c r="B219" s="89" t="s">
        <v>47</v>
      </c>
      <c r="C219" s="81" t="s">
        <v>83</v>
      </c>
      <c r="D219" s="81" t="s">
        <v>73</v>
      </c>
      <c r="E219" s="81" t="s">
        <v>325</v>
      </c>
      <c r="F219" s="81"/>
      <c r="G219" s="71">
        <f t="shared" si="22"/>
        <v>185.238</v>
      </c>
      <c r="H219" s="71">
        <f t="shared" si="22"/>
        <v>0</v>
      </c>
      <c r="I219" s="71">
        <f t="shared" si="22"/>
        <v>0</v>
      </c>
    </row>
    <row r="220" spans="1:9" s="66" customFormat="1" ht="16.5" customHeight="1">
      <c r="A220" s="88" t="s">
        <v>110</v>
      </c>
      <c r="B220" s="89" t="s">
        <v>47</v>
      </c>
      <c r="C220" s="81" t="s">
        <v>83</v>
      </c>
      <c r="D220" s="81" t="s">
        <v>73</v>
      </c>
      <c r="E220" s="81" t="s">
        <v>325</v>
      </c>
      <c r="F220" s="81" t="s">
        <v>64</v>
      </c>
      <c r="G220" s="71">
        <v>185.238</v>
      </c>
      <c r="H220" s="71">
        <v>0</v>
      </c>
      <c r="I220" s="71">
        <v>0</v>
      </c>
    </row>
    <row r="221" spans="1:9" s="66" customFormat="1" ht="26.25" customHeight="1">
      <c r="A221" s="92" t="s">
        <v>155</v>
      </c>
      <c r="B221" s="93" t="s">
        <v>47</v>
      </c>
      <c r="C221" s="94" t="s">
        <v>83</v>
      </c>
      <c r="D221" s="94" t="s">
        <v>73</v>
      </c>
      <c r="E221" s="94" t="s">
        <v>136</v>
      </c>
      <c r="F221" s="94"/>
      <c r="G221" s="69">
        <f aca="true" t="shared" si="23" ref="G221:I222">G222</f>
        <v>8102.270790000001</v>
      </c>
      <c r="H221" s="69">
        <f t="shared" si="23"/>
        <v>0</v>
      </c>
      <c r="I221" s="69">
        <f t="shared" si="23"/>
        <v>0</v>
      </c>
    </row>
    <row r="222" spans="1:9" s="66" customFormat="1" ht="15" customHeight="1">
      <c r="A222" s="88" t="s">
        <v>139</v>
      </c>
      <c r="B222" s="89" t="s">
        <v>47</v>
      </c>
      <c r="C222" s="81" t="s">
        <v>83</v>
      </c>
      <c r="D222" s="81" t="s">
        <v>73</v>
      </c>
      <c r="E222" s="81" t="s">
        <v>135</v>
      </c>
      <c r="F222" s="81"/>
      <c r="G222" s="71">
        <f t="shared" si="23"/>
        <v>8102.270790000001</v>
      </c>
      <c r="H222" s="71">
        <f t="shared" si="23"/>
        <v>0</v>
      </c>
      <c r="I222" s="71">
        <f t="shared" si="23"/>
        <v>0</v>
      </c>
    </row>
    <row r="223" spans="1:9" s="66" customFormat="1" ht="15" customHeight="1">
      <c r="A223" s="88" t="s">
        <v>140</v>
      </c>
      <c r="B223" s="89" t="s">
        <v>47</v>
      </c>
      <c r="C223" s="81" t="s">
        <v>83</v>
      </c>
      <c r="D223" s="81" t="s">
        <v>73</v>
      </c>
      <c r="E223" s="81" t="s">
        <v>137</v>
      </c>
      <c r="F223" s="81"/>
      <c r="G223" s="71">
        <f>G224+G228+G231+G233+G235+G237+G226</f>
        <v>8102.270790000001</v>
      </c>
      <c r="H223" s="71">
        <f>H224</f>
        <v>0</v>
      </c>
      <c r="I223" s="71">
        <f>I224</f>
        <v>0</v>
      </c>
    </row>
    <row r="224" spans="1:9" s="66" customFormat="1" ht="14.25" customHeight="1">
      <c r="A224" s="88" t="s">
        <v>134</v>
      </c>
      <c r="B224" s="89" t="s">
        <v>47</v>
      </c>
      <c r="C224" s="81" t="s">
        <v>83</v>
      </c>
      <c r="D224" s="81" t="s">
        <v>73</v>
      </c>
      <c r="E224" s="81" t="s">
        <v>138</v>
      </c>
      <c r="F224" s="81"/>
      <c r="G224" s="71">
        <f>G225</f>
        <v>5673.20653</v>
      </c>
      <c r="H224" s="71">
        <f>H225</f>
        <v>0</v>
      </c>
      <c r="I224" s="71">
        <f>I225</f>
        <v>0</v>
      </c>
    </row>
    <row r="225" spans="1:9" s="66" customFormat="1" ht="16.5" customHeight="1">
      <c r="A225" s="88" t="s">
        <v>110</v>
      </c>
      <c r="B225" s="89" t="s">
        <v>47</v>
      </c>
      <c r="C225" s="81" t="s">
        <v>83</v>
      </c>
      <c r="D225" s="81" t="s">
        <v>73</v>
      </c>
      <c r="E225" s="81" t="s">
        <v>138</v>
      </c>
      <c r="F225" s="81" t="s">
        <v>64</v>
      </c>
      <c r="G225" s="71">
        <v>5673.20653</v>
      </c>
      <c r="H225" s="71">
        <v>0</v>
      </c>
      <c r="I225" s="71">
        <v>0</v>
      </c>
    </row>
    <row r="226" spans="1:9" s="66" customFormat="1" ht="16.5" customHeight="1">
      <c r="A226" s="88" t="s">
        <v>402</v>
      </c>
      <c r="B226" s="89" t="s">
        <v>47</v>
      </c>
      <c r="C226" s="81" t="s">
        <v>83</v>
      </c>
      <c r="D226" s="81" t="s">
        <v>73</v>
      </c>
      <c r="E226" s="81" t="s">
        <v>401</v>
      </c>
      <c r="F226" s="81"/>
      <c r="G226" s="71">
        <f>G227</f>
        <v>255.20498</v>
      </c>
      <c r="H226" s="71">
        <v>0</v>
      </c>
      <c r="I226" s="71">
        <v>0</v>
      </c>
    </row>
    <row r="227" spans="1:9" s="66" customFormat="1" ht="16.5" customHeight="1">
      <c r="A227" s="88" t="s">
        <v>110</v>
      </c>
      <c r="B227" s="89" t="s">
        <v>47</v>
      </c>
      <c r="C227" s="81" t="s">
        <v>83</v>
      </c>
      <c r="D227" s="81" t="s">
        <v>73</v>
      </c>
      <c r="E227" s="81" t="s">
        <v>401</v>
      </c>
      <c r="F227" s="81" t="s">
        <v>64</v>
      </c>
      <c r="G227" s="71">
        <v>255.20498</v>
      </c>
      <c r="H227" s="71">
        <v>0</v>
      </c>
      <c r="I227" s="71">
        <v>0</v>
      </c>
    </row>
    <row r="228" spans="1:9" s="66" customFormat="1" ht="16.5" customHeight="1">
      <c r="A228" s="88" t="s">
        <v>188</v>
      </c>
      <c r="B228" s="89" t="s">
        <v>47</v>
      </c>
      <c r="C228" s="81" t="s">
        <v>83</v>
      </c>
      <c r="D228" s="81" t="s">
        <v>73</v>
      </c>
      <c r="E228" s="81" t="s">
        <v>187</v>
      </c>
      <c r="F228" s="81"/>
      <c r="G228" s="71">
        <v>100</v>
      </c>
      <c r="H228" s="71">
        <v>0</v>
      </c>
      <c r="I228" s="71">
        <v>0</v>
      </c>
    </row>
    <row r="229" spans="1:9" s="66" customFormat="1" ht="18" customHeight="1">
      <c r="A229" s="88" t="s">
        <v>110</v>
      </c>
      <c r="B229" s="89" t="s">
        <v>47</v>
      </c>
      <c r="C229" s="81" t="s">
        <v>83</v>
      </c>
      <c r="D229" s="81" t="s">
        <v>73</v>
      </c>
      <c r="E229" s="81" t="s">
        <v>187</v>
      </c>
      <c r="F229" s="81" t="s">
        <v>64</v>
      </c>
      <c r="G229" s="71">
        <v>100</v>
      </c>
      <c r="H229" s="71">
        <v>0</v>
      </c>
      <c r="I229" s="71">
        <v>0</v>
      </c>
    </row>
    <row r="230" spans="1:9" s="66" customFormat="1" ht="18" customHeight="1">
      <c r="A230" s="95" t="s">
        <v>223</v>
      </c>
      <c r="B230" s="89" t="s">
        <v>47</v>
      </c>
      <c r="C230" s="81" t="s">
        <v>83</v>
      </c>
      <c r="D230" s="81" t="s">
        <v>73</v>
      </c>
      <c r="E230" s="81" t="s">
        <v>279</v>
      </c>
      <c r="F230" s="81"/>
      <c r="G230" s="71">
        <f>G231</f>
        <v>1894.738</v>
      </c>
      <c r="H230" s="71">
        <v>0</v>
      </c>
      <c r="I230" s="71">
        <v>0</v>
      </c>
    </row>
    <row r="231" spans="1:9" s="66" customFormat="1" ht="18" customHeight="1">
      <c r="A231" s="88" t="s">
        <v>110</v>
      </c>
      <c r="B231" s="89" t="s">
        <v>47</v>
      </c>
      <c r="C231" s="81" t="s">
        <v>83</v>
      </c>
      <c r="D231" s="81" t="s">
        <v>73</v>
      </c>
      <c r="E231" s="81" t="s">
        <v>279</v>
      </c>
      <c r="F231" s="81" t="s">
        <v>64</v>
      </c>
      <c r="G231" s="71">
        <v>1894.738</v>
      </c>
      <c r="H231" s="71">
        <v>0</v>
      </c>
      <c r="I231" s="71">
        <v>0</v>
      </c>
    </row>
    <row r="232" spans="1:9" s="66" customFormat="1" ht="18" customHeight="1">
      <c r="A232" s="88" t="s">
        <v>280</v>
      </c>
      <c r="B232" s="89" t="s">
        <v>47</v>
      </c>
      <c r="C232" s="81" t="s">
        <v>83</v>
      </c>
      <c r="D232" s="81" t="s">
        <v>73</v>
      </c>
      <c r="E232" s="81" t="s">
        <v>281</v>
      </c>
      <c r="F232" s="81"/>
      <c r="G232" s="71">
        <f>G233</f>
        <v>59.12128</v>
      </c>
      <c r="H232" s="71">
        <f>H233</f>
        <v>0</v>
      </c>
      <c r="I232" s="71">
        <f>I233</f>
        <v>0</v>
      </c>
    </row>
    <row r="233" spans="1:9" s="66" customFormat="1" ht="18" customHeight="1">
      <c r="A233" s="88" t="s">
        <v>110</v>
      </c>
      <c r="B233" s="89" t="s">
        <v>47</v>
      </c>
      <c r="C233" s="81" t="s">
        <v>83</v>
      </c>
      <c r="D233" s="81" t="s">
        <v>73</v>
      </c>
      <c r="E233" s="81" t="s">
        <v>281</v>
      </c>
      <c r="F233" s="81" t="s">
        <v>64</v>
      </c>
      <c r="G233" s="71">
        <v>59.12128</v>
      </c>
      <c r="H233" s="71">
        <v>0</v>
      </c>
      <c r="I233" s="71">
        <v>0</v>
      </c>
    </row>
    <row r="234" spans="1:9" s="66" customFormat="1" ht="18" customHeight="1">
      <c r="A234" s="88" t="s">
        <v>344</v>
      </c>
      <c r="B234" s="89" t="s">
        <v>47</v>
      </c>
      <c r="C234" s="81" t="s">
        <v>83</v>
      </c>
      <c r="D234" s="81" t="s">
        <v>73</v>
      </c>
      <c r="E234" s="81" t="s">
        <v>321</v>
      </c>
      <c r="F234" s="81"/>
      <c r="G234" s="71">
        <f>G235</f>
        <v>120</v>
      </c>
      <c r="H234" s="71">
        <v>0</v>
      </c>
      <c r="I234" s="71">
        <v>0</v>
      </c>
    </row>
    <row r="235" spans="1:9" s="66" customFormat="1" ht="18" customHeight="1">
      <c r="A235" s="88" t="s">
        <v>110</v>
      </c>
      <c r="B235" s="89" t="s">
        <v>47</v>
      </c>
      <c r="C235" s="81" t="s">
        <v>83</v>
      </c>
      <c r="D235" s="81" t="s">
        <v>73</v>
      </c>
      <c r="E235" s="81" t="s">
        <v>321</v>
      </c>
      <c r="F235" s="81" t="s">
        <v>64</v>
      </c>
      <c r="G235" s="71">
        <v>120</v>
      </c>
      <c r="H235" s="71">
        <v>0</v>
      </c>
      <c r="I235" s="71">
        <v>0</v>
      </c>
    </row>
    <row r="236" spans="1:9" s="66" customFormat="1" ht="18" customHeight="1">
      <c r="A236" s="88" t="s">
        <v>282</v>
      </c>
      <c r="B236" s="89" t="s">
        <v>47</v>
      </c>
      <c r="C236" s="81" t="s">
        <v>83</v>
      </c>
      <c r="D236" s="81" t="s">
        <v>73</v>
      </c>
      <c r="E236" s="81" t="s">
        <v>322</v>
      </c>
      <c r="F236" s="81"/>
      <c r="G236" s="71">
        <f>G237</f>
        <v>0</v>
      </c>
      <c r="H236" s="71">
        <f>H237</f>
        <v>0</v>
      </c>
      <c r="I236" s="71">
        <v>0</v>
      </c>
    </row>
    <row r="237" spans="1:9" s="66" customFormat="1" ht="18" customHeight="1">
      <c r="A237" s="88" t="s">
        <v>110</v>
      </c>
      <c r="B237" s="89" t="s">
        <v>47</v>
      </c>
      <c r="C237" s="81" t="s">
        <v>83</v>
      </c>
      <c r="D237" s="81" t="s">
        <v>73</v>
      </c>
      <c r="E237" s="81" t="s">
        <v>322</v>
      </c>
      <c r="F237" s="81" t="s">
        <v>64</v>
      </c>
      <c r="G237" s="71">
        <v>0</v>
      </c>
      <c r="H237" s="71">
        <v>0</v>
      </c>
      <c r="I237" s="71">
        <v>0</v>
      </c>
    </row>
    <row r="238" spans="1:9" s="66" customFormat="1" ht="27" customHeight="1">
      <c r="A238" s="110" t="s">
        <v>330</v>
      </c>
      <c r="B238" s="93" t="s">
        <v>47</v>
      </c>
      <c r="C238" s="94" t="s">
        <v>83</v>
      </c>
      <c r="D238" s="94" t="s">
        <v>73</v>
      </c>
      <c r="E238" s="94" t="s">
        <v>143</v>
      </c>
      <c r="F238" s="94"/>
      <c r="G238" s="69">
        <f>G239+G250</f>
        <v>128889.43938</v>
      </c>
      <c r="H238" s="69">
        <f>H250</f>
        <v>0</v>
      </c>
      <c r="I238" s="69">
        <f>I239</f>
        <v>0</v>
      </c>
    </row>
    <row r="239" spans="1:9" s="66" customFormat="1" ht="16.5" customHeight="1">
      <c r="A239" s="95" t="s">
        <v>345</v>
      </c>
      <c r="B239" s="89" t="s">
        <v>47</v>
      </c>
      <c r="C239" s="81" t="s">
        <v>83</v>
      </c>
      <c r="D239" s="81" t="s">
        <v>73</v>
      </c>
      <c r="E239" s="81" t="s">
        <v>144</v>
      </c>
      <c r="F239" s="94"/>
      <c r="G239" s="71">
        <f>G245+G244+G242</f>
        <v>128889.43938</v>
      </c>
      <c r="H239" s="71">
        <f>H245</f>
        <v>0</v>
      </c>
      <c r="I239" s="71">
        <f>I245</f>
        <v>0</v>
      </c>
    </row>
    <row r="240" spans="1:9" s="66" customFormat="1" ht="16.5" customHeight="1">
      <c r="A240" s="95" t="s">
        <v>375</v>
      </c>
      <c r="B240" s="89" t="s">
        <v>47</v>
      </c>
      <c r="C240" s="81" t="s">
        <v>83</v>
      </c>
      <c r="D240" s="81" t="s">
        <v>73</v>
      </c>
      <c r="E240" s="81" t="s">
        <v>377</v>
      </c>
      <c r="F240" s="94"/>
      <c r="G240" s="71">
        <f>G243+G241</f>
        <v>22799.41012</v>
      </c>
      <c r="H240" s="71">
        <f>H243+H241</f>
        <v>0</v>
      </c>
      <c r="I240" s="71">
        <f>I243+I241</f>
        <v>0</v>
      </c>
    </row>
    <row r="241" spans="1:9" s="66" customFormat="1" ht="16.5" customHeight="1">
      <c r="A241" s="136" t="s">
        <v>404</v>
      </c>
      <c r="B241" s="89" t="s">
        <v>47</v>
      </c>
      <c r="C241" s="81" t="s">
        <v>83</v>
      </c>
      <c r="D241" s="81" t="s">
        <v>73</v>
      </c>
      <c r="E241" s="81" t="s">
        <v>403</v>
      </c>
      <c r="F241" s="94"/>
      <c r="G241" s="71">
        <f>G242</f>
        <v>22471.91012</v>
      </c>
      <c r="H241" s="71">
        <f>H242</f>
        <v>0</v>
      </c>
      <c r="I241" s="71">
        <f>I242</f>
        <v>0</v>
      </c>
    </row>
    <row r="242" spans="1:9" s="66" customFormat="1" ht="16.5" customHeight="1">
      <c r="A242" s="114" t="s">
        <v>110</v>
      </c>
      <c r="B242" s="89" t="s">
        <v>47</v>
      </c>
      <c r="C242" s="81" t="s">
        <v>83</v>
      </c>
      <c r="D242" s="81" t="s">
        <v>73</v>
      </c>
      <c r="E242" s="81" t="s">
        <v>403</v>
      </c>
      <c r="F242" s="81" t="s">
        <v>64</v>
      </c>
      <c r="G242" s="71">
        <v>22471.91012</v>
      </c>
      <c r="H242" s="71">
        <v>0</v>
      </c>
      <c r="I242" s="71">
        <v>0</v>
      </c>
    </row>
    <row r="243" spans="1:9" s="66" customFormat="1" ht="16.5" customHeight="1">
      <c r="A243" s="95" t="s">
        <v>376</v>
      </c>
      <c r="B243" s="89" t="s">
        <v>47</v>
      </c>
      <c r="C243" s="81" t="s">
        <v>83</v>
      </c>
      <c r="D243" s="81" t="s">
        <v>73</v>
      </c>
      <c r="E243" s="81" t="s">
        <v>378</v>
      </c>
      <c r="F243" s="94"/>
      <c r="G243" s="71">
        <v>327.5</v>
      </c>
      <c r="H243" s="71">
        <v>0</v>
      </c>
      <c r="I243" s="71">
        <v>0</v>
      </c>
    </row>
    <row r="244" spans="1:9" s="66" customFormat="1" ht="16.5" customHeight="1">
      <c r="A244" s="95" t="s">
        <v>110</v>
      </c>
      <c r="B244" s="89" t="s">
        <v>47</v>
      </c>
      <c r="C244" s="81" t="s">
        <v>83</v>
      </c>
      <c r="D244" s="81" t="s">
        <v>73</v>
      </c>
      <c r="E244" s="81" t="s">
        <v>378</v>
      </c>
      <c r="F244" s="81" t="s">
        <v>64</v>
      </c>
      <c r="G244" s="58">
        <v>327.5</v>
      </c>
      <c r="H244" s="71">
        <v>0</v>
      </c>
      <c r="I244" s="71">
        <v>0</v>
      </c>
    </row>
    <row r="245" spans="1:9" s="66" customFormat="1" ht="15.75" customHeight="1">
      <c r="A245" s="95" t="s">
        <v>346</v>
      </c>
      <c r="B245" s="89" t="s">
        <v>47</v>
      </c>
      <c r="C245" s="81" t="s">
        <v>83</v>
      </c>
      <c r="D245" s="81" t="s">
        <v>73</v>
      </c>
      <c r="E245" s="81" t="s">
        <v>176</v>
      </c>
      <c r="F245" s="94"/>
      <c r="G245" s="71">
        <f>G246+G248</f>
        <v>106090.02926</v>
      </c>
      <c r="H245" s="71">
        <f>H246</f>
        <v>0</v>
      </c>
      <c r="I245" s="71">
        <f>I246</f>
        <v>0</v>
      </c>
    </row>
    <row r="246" spans="1:9" s="66" customFormat="1" ht="14.25" customHeight="1">
      <c r="A246" s="119" t="s">
        <v>347</v>
      </c>
      <c r="B246" s="89" t="s">
        <v>47</v>
      </c>
      <c r="C246" s="81" t="s">
        <v>83</v>
      </c>
      <c r="D246" s="81" t="s">
        <v>73</v>
      </c>
      <c r="E246" s="81" t="s">
        <v>175</v>
      </c>
      <c r="F246" s="94"/>
      <c r="G246" s="71">
        <f>G247</f>
        <v>28090</v>
      </c>
      <c r="H246" s="71">
        <f>H247</f>
        <v>0</v>
      </c>
      <c r="I246" s="71">
        <f>I247</f>
        <v>0</v>
      </c>
    </row>
    <row r="247" spans="1:9" s="66" customFormat="1" ht="18" customHeight="1">
      <c r="A247" s="88" t="s">
        <v>110</v>
      </c>
      <c r="B247" s="89" t="s">
        <v>47</v>
      </c>
      <c r="C247" s="81" t="s">
        <v>83</v>
      </c>
      <c r="D247" s="81" t="s">
        <v>73</v>
      </c>
      <c r="E247" s="81" t="s">
        <v>177</v>
      </c>
      <c r="F247" s="81" t="s">
        <v>64</v>
      </c>
      <c r="G247" s="71">
        <v>28090</v>
      </c>
      <c r="H247" s="71">
        <v>0</v>
      </c>
      <c r="I247" s="71">
        <v>0</v>
      </c>
    </row>
    <row r="248" spans="1:9" s="66" customFormat="1" ht="33.75" customHeight="1">
      <c r="A248" s="80" t="s">
        <v>355</v>
      </c>
      <c r="B248" s="89" t="s">
        <v>47</v>
      </c>
      <c r="C248" s="81" t="s">
        <v>83</v>
      </c>
      <c r="D248" s="81" t="s">
        <v>73</v>
      </c>
      <c r="E248" s="81" t="s">
        <v>356</v>
      </c>
      <c r="F248" s="81"/>
      <c r="G248" s="71">
        <v>78000.02926</v>
      </c>
      <c r="H248" s="71">
        <v>0</v>
      </c>
      <c r="I248" s="71">
        <v>0</v>
      </c>
    </row>
    <row r="249" spans="1:9" s="66" customFormat="1" ht="18" customHeight="1">
      <c r="A249" s="88" t="s">
        <v>110</v>
      </c>
      <c r="B249" s="89" t="s">
        <v>47</v>
      </c>
      <c r="C249" s="81" t="s">
        <v>83</v>
      </c>
      <c r="D249" s="81" t="s">
        <v>73</v>
      </c>
      <c r="E249" s="81" t="s">
        <v>356</v>
      </c>
      <c r="F249" s="81" t="s">
        <v>64</v>
      </c>
      <c r="G249" s="71">
        <v>78000.02926</v>
      </c>
      <c r="H249" s="71">
        <v>0</v>
      </c>
      <c r="I249" s="71">
        <v>0</v>
      </c>
    </row>
    <row r="250" spans="1:9" s="66" customFormat="1" ht="18" customHeight="1">
      <c r="A250" s="88" t="s">
        <v>231</v>
      </c>
      <c r="B250" s="89" t="s">
        <v>47</v>
      </c>
      <c r="C250" s="81" t="s">
        <v>83</v>
      </c>
      <c r="D250" s="81" t="s">
        <v>73</v>
      </c>
      <c r="E250" s="81" t="s">
        <v>234</v>
      </c>
      <c r="F250" s="81"/>
      <c r="G250" s="71">
        <f aca="true" t="shared" si="24" ref="G250:I252">G251</f>
        <v>0</v>
      </c>
      <c r="H250" s="71">
        <f t="shared" si="24"/>
        <v>0</v>
      </c>
      <c r="I250" s="71">
        <f t="shared" si="24"/>
        <v>0</v>
      </c>
    </row>
    <row r="251" spans="1:9" s="66" customFormat="1" ht="18" customHeight="1">
      <c r="A251" s="88" t="s">
        <v>232</v>
      </c>
      <c r="B251" s="89" t="s">
        <v>47</v>
      </c>
      <c r="C251" s="81" t="s">
        <v>83</v>
      </c>
      <c r="D251" s="81" t="s">
        <v>73</v>
      </c>
      <c r="E251" s="81" t="s">
        <v>235</v>
      </c>
      <c r="F251" s="81"/>
      <c r="G251" s="71">
        <f t="shared" si="24"/>
        <v>0</v>
      </c>
      <c r="H251" s="71">
        <f t="shared" si="24"/>
        <v>0</v>
      </c>
      <c r="I251" s="71">
        <f t="shared" si="24"/>
        <v>0</v>
      </c>
    </row>
    <row r="252" spans="1:9" s="66" customFormat="1" ht="18" customHeight="1">
      <c r="A252" s="88" t="s">
        <v>233</v>
      </c>
      <c r="B252" s="89" t="s">
        <v>47</v>
      </c>
      <c r="C252" s="81" t="s">
        <v>83</v>
      </c>
      <c r="D252" s="81" t="s">
        <v>73</v>
      </c>
      <c r="E252" s="81" t="s">
        <v>247</v>
      </c>
      <c r="F252" s="81"/>
      <c r="G252" s="71">
        <f t="shared" si="24"/>
        <v>0</v>
      </c>
      <c r="H252" s="71">
        <f t="shared" si="24"/>
        <v>0</v>
      </c>
      <c r="I252" s="71">
        <f t="shared" si="24"/>
        <v>0</v>
      </c>
    </row>
    <row r="253" spans="1:9" s="66" customFormat="1" ht="18" customHeight="1">
      <c r="A253" s="88" t="s">
        <v>110</v>
      </c>
      <c r="B253" s="89" t="s">
        <v>47</v>
      </c>
      <c r="C253" s="81" t="s">
        <v>83</v>
      </c>
      <c r="D253" s="81" t="s">
        <v>73</v>
      </c>
      <c r="E253" s="81" t="s">
        <v>247</v>
      </c>
      <c r="F253" s="81" t="s">
        <v>64</v>
      </c>
      <c r="G253" s="71">
        <v>0</v>
      </c>
      <c r="H253" s="71">
        <v>0</v>
      </c>
      <c r="I253" s="71">
        <v>0</v>
      </c>
    </row>
    <row r="254" spans="1:9" s="66" customFormat="1" ht="27" customHeight="1">
      <c r="A254" s="110" t="s">
        <v>331</v>
      </c>
      <c r="B254" s="93" t="s">
        <v>47</v>
      </c>
      <c r="C254" s="94" t="s">
        <v>83</v>
      </c>
      <c r="D254" s="94" t="s">
        <v>73</v>
      </c>
      <c r="E254" s="94" t="s">
        <v>148</v>
      </c>
      <c r="F254" s="81"/>
      <c r="G254" s="69">
        <f aca="true" t="shared" si="25" ref="G254:I257">G255</f>
        <v>50907.269</v>
      </c>
      <c r="H254" s="69">
        <f t="shared" si="25"/>
        <v>144679.7229</v>
      </c>
      <c r="I254" s="69">
        <f t="shared" si="25"/>
        <v>0</v>
      </c>
    </row>
    <row r="255" spans="1:9" s="66" customFormat="1" ht="18" customHeight="1">
      <c r="A255" s="95" t="s">
        <v>145</v>
      </c>
      <c r="B255" s="89" t="s">
        <v>47</v>
      </c>
      <c r="C255" s="81" t="s">
        <v>83</v>
      </c>
      <c r="D255" s="81" t="s">
        <v>73</v>
      </c>
      <c r="E255" s="81" t="s">
        <v>149</v>
      </c>
      <c r="F255" s="81"/>
      <c r="G255" s="71">
        <f t="shared" si="25"/>
        <v>50907.269</v>
      </c>
      <c r="H255" s="71">
        <f t="shared" si="25"/>
        <v>144679.7229</v>
      </c>
      <c r="I255" s="71">
        <f t="shared" si="25"/>
        <v>0</v>
      </c>
    </row>
    <row r="256" spans="1:9" s="66" customFormat="1" ht="18" customHeight="1">
      <c r="A256" s="95" t="s">
        <v>146</v>
      </c>
      <c r="B256" s="89" t="s">
        <v>47</v>
      </c>
      <c r="C256" s="81" t="s">
        <v>83</v>
      </c>
      <c r="D256" s="81" t="s">
        <v>73</v>
      </c>
      <c r="E256" s="81" t="s">
        <v>150</v>
      </c>
      <c r="F256" s="81"/>
      <c r="G256" s="71">
        <f t="shared" si="25"/>
        <v>50907.269</v>
      </c>
      <c r="H256" s="71">
        <f t="shared" si="25"/>
        <v>144679.7229</v>
      </c>
      <c r="I256" s="71">
        <f t="shared" si="25"/>
        <v>0</v>
      </c>
    </row>
    <row r="257" spans="1:9" s="66" customFormat="1" ht="18" customHeight="1">
      <c r="A257" s="95" t="s">
        <v>151</v>
      </c>
      <c r="B257" s="89" t="s">
        <v>47</v>
      </c>
      <c r="C257" s="81" t="s">
        <v>83</v>
      </c>
      <c r="D257" s="81" t="s">
        <v>73</v>
      </c>
      <c r="E257" s="81" t="s">
        <v>147</v>
      </c>
      <c r="F257" s="81"/>
      <c r="G257" s="71">
        <f t="shared" si="25"/>
        <v>50907.269</v>
      </c>
      <c r="H257" s="71">
        <f t="shared" si="25"/>
        <v>144679.7229</v>
      </c>
      <c r="I257" s="71">
        <f t="shared" si="25"/>
        <v>0</v>
      </c>
    </row>
    <row r="258" spans="1:9" s="66" customFormat="1" ht="18" customHeight="1">
      <c r="A258" s="95" t="s">
        <v>88</v>
      </c>
      <c r="B258" s="89" t="s">
        <v>47</v>
      </c>
      <c r="C258" s="81" t="s">
        <v>83</v>
      </c>
      <c r="D258" s="81" t="s">
        <v>73</v>
      </c>
      <c r="E258" s="81" t="s">
        <v>147</v>
      </c>
      <c r="F258" s="81" t="s">
        <v>84</v>
      </c>
      <c r="G258" s="58">
        <v>50907.269</v>
      </c>
      <c r="H258" s="58">
        <v>144679.7229</v>
      </c>
      <c r="I258" s="71">
        <v>0</v>
      </c>
    </row>
    <row r="259" spans="1:9" s="90" customFormat="1" ht="18" customHeight="1">
      <c r="A259" s="92" t="s">
        <v>27</v>
      </c>
      <c r="B259" s="93" t="s">
        <v>47</v>
      </c>
      <c r="C259" s="94" t="s">
        <v>83</v>
      </c>
      <c r="D259" s="94" t="s">
        <v>73</v>
      </c>
      <c r="E259" s="94" t="s">
        <v>62</v>
      </c>
      <c r="F259" s="81"/>
      <c r="G259" s="71">
        <f>G260</f>
        <v>130.05992</v>
      </c>
      <c r="H259" s="71">
        <v>0</v>
      </c>
      <c r="I259" s="71">
        <v>0</v>
      </c>
    </row>
    <row r="260" spans="1:9" s="90" customFormat="1" ht="18" customHeight="1">
      <c r="A260" s="88" t="s">
        <v>28</v>
      </c>
      <c r="B260" s="89" t="s">
        <v>47</v>
      </c>
      <c r="C260" s="81" t="s">
        <v>83</v>
      </c>
      <c r="D260" s="81" t="s">
        <v>73</v>
      </c>
      <c r="E260" s="81" t="s">
        <v>99</v>
      </c>
      <c r="F260" s="81"/>
      <c r="G260" s="71">
        <f>G261</f>
        <v>130.05992</v>
      </c>
      <c r="H260" s="71">
        <v>0</v>
      </c>
      <c r="I260" s="71">
        <v>0</v>
      </c>
    </row>
    <row r="261" spans="1:9" s="90" customFormat="1" ht="18" customHeight="1">
      <c r="A261" s="88" t="s">
        <v>28</v>
      </c>
      <c r="B261" s="89" t="s">
        <v>47</v>
      </c>
      <c r="C261" s="81" t="s">
        <v>83</v>
      </c>
      <c r="D261" s="81" t="s">
        <v>73</v>
      </c>
      <c r="E261" s="81" t="s">
        <v>65</v>
      </c>
      <c r="F261" s="81"/>
      <c r="G261" s="71">
        <f>G262</f>
        <v>130.05992</v>
      </c>
      <c r="H261" s="71">
        <v>0</v>
      </c>
      <c r="I261" s="71">
        <v>0</v>
      </c>
    </row>
    <row r="262" spans="1:9" s="90" customFormat="1" ht="18.75" customHeight="1">
      <c r="A262" s="88" t="s">
        <v>390</v>
      </c>
      <c r="B262" s="89" t="s">
        <v>47</v>
      </c>
      <c r="C262" s="81" t="s">
        <v>83</v>
      </c>
      <c r="D262" s="81" t="s">
        <v>73</v>
      </c>
      <c r="E262" s="81" t="s">
        <v>65</v>
      </c>
      <c r="F262" s="81"/>
      <c r="G262" s="71">
        <f>G263+G264</f>
        <v>130.05992</v>
      </c>
      <c r="H262" s="71">
        <v>0</v>
      </c>
      <c r="I262" s="71">
        <v>0</v>
      </c>
    </row>
    <row r="263" spans="1:9" s="90" customFormat="1" ht="18" customHeight="1">
      <c r="A263" s="88" t="s">
        <v>110</v>
      </c>
      <c r="B263" s="89" t="s">
        <v>47</v>
      </c>
      <c r="C263" s="81" t="s">
        <v>83</v>
      </c>
      <c r="D263" s="81" t="s">
        <v>73</v>
      </c>
      <c r="E263" s="81" t="s">
        <v>65</v>
      </c>
      <c r="F263" s="81" t="s">
        <v>64</v>
      </c>
      <c r="G263" s="71">
        <v>0.88037</v>
      </c>
      <c r="H263" s="71">
        <v>0</v>
      </c>
      <c r="I263" s="71">
        <v>0</v>
      </c>
    </row>
    <row r="264" spans="1:9" s="90" customFormat="1" ht="18" customHeight="1">
      <c r="A264" s="95" t="s">
        <v>296</v>
      </c>
      <c r="B264" s="89" t="s">
        <v>47</v>
      </c>
      <c r="C264" s="81" t="s">
        <v>83</v>
      </c>
      <c r="D264" s="81" t="s">
        <v>73</v>
      </c>
      <c r="E264" s="81" t="s">
        <v>65</v>
      </c>
      <c r="F264" s="81" t="s">
        <v>298</v>
      </c>
      <c r="G264" s="71">
        <v>129.17955</v>
      </c>
      <c r="H264" s="71">
        <v>0</v>
      </c>
      <c r="I264" s="71">
        <v>0</v>
      </c>
    </row>
    <row r="265" spans="1:9" s="66" customFormat="1" ht="15.75" customHeight="1">
      <c r="A265" s="100" t="s">
        <v>12</v>
      </c>
      <c r="B265" s="93" t="s">
        <v>47</v>
      </c>
      <c r="C265" s="94" t="s">
        <v>83</v>
      </c>
      <c r="D265" s="94" t="s">
        <v>83</v>
      </c>
      <c r="E265" s="94"/>
      <c r="F265" s="94"/>
      <c r="G265" s="69">
        <f>G268</f>
        <v>27194.397080000002</v>
      </c>
      <c r="H265" s="70">
        <f>H268</f>
        <v>12775.82412</v>
      </c>
      <c r="I265" s="70">
        <f>I268</f>
        <v>15288.218</v>
      </c>
    </row>
    <row r="266" spans="1:9" s="66" customFormat="1" ht="24.75" customHeight="1">
      <c r="A266" s="110" t="s">
        <v>155</v>
      </c>
      <c r="B266" s="89" t="s">
        <v>47</v>
      </c>
      <c r="C266" s="81" t="s">
        <v>83</v>
      </c>
      <c r="D266" s="81" t="s">
        <v>83</v>
      </c>
      <c r="E266" s="94" t="s">
        <v>136</v>
      </c>
      <c r="F266" s="94"/>
      <c r="G266" s="69">
        <f aca="true" t="shared" si="26" ref="G266:I268">G267</f>
        <v>27194.397080000002</v>
      </c>
      <c r="H266" s="69">
        <f t="shared" si="26"/>
        <v>12775.82412</v>
      </c>
      <c r="I266" s="69">
        <f t="shared" si="26"/>
        <v>15288.218</v>
      </c>
    </row>
    <row r="267" spans="1:9" s="66" customFormat="1" ht="33" customHeight="1">
      <c r="A267" s="88" t="s">
        <v>351</v>
      </c>
      <c r="B267" s="89" t="s">
        <v>47</v>
      </c>
      <c r="C267" s="81" t="s">
        <v>83</v>
      </c>
      <c r="D267" s="81" t="s">
        <v>83</v>
      </c>
      <c r="E267" s="81" t="s">
        <v>302</v>
      </c>
      <c r="F267" s="94"/>
      <c r="G267" s="71">
        <f t="shared" si="26"/>
        <v>27194.397080000002</v>
      </c>
      <c r="H267" s="71">
        <f t="shared" si="26"/>
        <v>12775.82412</v>
      </c>
      <c r="I267" s="71">
        <f t="shared" si="26"/>
        <v>15288.218</v>
      </c>
    </row>
    <row r="268" spans="1:9" s="66" customFormat="1" ht="33" customHeight="1">
      <c r="A268" s="88" t="s">
        <v>352</v>
      </c>
      <c r="B268" s="89" t="s">
        <v>47</v>
      </c>
      <c r="C268" s="81" t="s">
        <v>83</v>
      </c>
      <c r="D268" s="81" t="s">
        <v>83</v>
      </c>
      <c r="E268" s="81" t="s">
        <v>303</v>
      </c>
      <c r="F268" s="94"/>
      <c r="G268" s="71">
        <f t="shared" si="26"/>
        <v>27194.397080000002</v>
      </c>
      <c r="H268" s="71">
        <f t="shared" si="26"/>
        <v>12775.82412</v>
      </c>
      <c r="I268" s="71">
        <f t="shared" si="26"/>
        <v>15288.218</v>
      </c>
    </row>
    <row r="269" spans="1:9" s="66" customFormat="1" ht="37.5" customHeight="1">
      <c r="A269" s="112" t="s">
        <v>350</v>
      </c>
      <c r="B269" s="89" t="s">
        <v>47</v>
      </c>
      <c r="C269" s="81" t="s">
        <v>83</v>
      </c>
      <c r="D269" s="81" t="s">
        <v>83</v>
      </c>
      <c r="E269" s="81" t="s">
        <v>297</v>
      </c>
      <c r="F269" s="94"/>
      <c r="G269" s="71">
        <f>G270+G271+G273+G272</f>
        <v>27194.397080000002</v>
      </c>
      <c r="H269" s="71">
        <f>H270+H271+H273</f>
        <v>12775.82412</v>
      </c>
      <c r="I269" s="71">
        <f>I270+I271+I273</f>
        <v>15288.218</v>
      </c>
    </row>
    <row r="270" spans="1:9" s="66" customFormat="1" ht="18" customHeight="1">
      <c r="A270" s="113" t="s">
        <v>126</v>
      </c>
      <c r="B270" s="89" t="s">
        <v>47</v>
      </c>
      <c r="C270" s="81" t="s">
        <v>83</v>
      </c>
      <c r="D270" s="81" t="s">
        <v>83</v>
      </c>
      <c r="E270" s="81" t="s">
        <v>297</v>
      </c>
      <c r="F270" s="81" t="s">
        <v>299</v>
      </c>
      <c r="G270" s="58">
        <f>24736.81018-80.87268</f>
        <v>24655.9375</v>
      </c>
      <c r="H270" s="71">
        <v>12668.95312</v>
      </c>
      <c r="I270" s="71">
        <v>15187.37</v>
      </c>
    </row>
    <row r="271" spans="1:9" s="66" customFormat="1" ht="18" customHeight="1">
      <c r="A271" s="88" t="s">
        <v>110</v>
      </c>
      <c r="B271" s="89" t="s">
        <v>47</v>
      </c>
      <c r="C271" s="81" t="s">
        <v>83</v>
      </c>
      <c r="D271" s="81" t="s">
        <v>83</v>
      </c>
      <c r="E271" s="81" t="s">
        <v>297</v>
      </c>
      <c r="F271" s="81" t="s">
        <v>64</v>
      </c>
      <c r="G271" s="58">
        <f>1983.83434+20+30.61277+328</f>
        <v>2362.44711</v>
      </c>
      <c r="H271" s="71">
        <v>76.792</v>
      </c>
      <c r="I271" s="71">
        <v>70.792</v>
      </c>
    </row>
    <row r="272" spans="1:9" s="66" customFormat="1" ht="18" customHeight="1">
      <c r="A272" s="88" t="s">
        <v>374</v>
      </c>
      <c r="B272" s="89" t="s">
        <v>47</v>
      </c>
      <c r="C272" s="81" t="s">
        <v>83</v>
      </c>
      <c r="D272" s="81" t="s">
        <v>83</v>
      </c>
      <c r="E272" s="81" t="s">
        <v>297</v>
      </c>
      <c r="F272" s="81" t="s">
        <v>217</v>
      </c>
      <c r="G272" s="58">
        <f>50.1842+80.87268</f>
        <v>131.05688</v>
      </c>
      <c r="H272" s="71">
        <v>0</v>
      </c>
      <c r="I272" s="71">
        <v>0</v>
      </c>
    </row>
    <row r="273" spans="1:9" s="66" customFormat="1" ht="14.25" customHeight="1">
      <c r="A273" s="95" t="s">
        <v>296</v>
      </c>
      <c r="B273" s="89" t="s">
        <v>47</v>
      </c>
      <c r="C273" s="81" t="s">
        <v>83</v>
      </c>
      <c r="D273" s="81" t="s">
        <v>83</v>
      </c>
      <c r="E273" s="81" t="s">
        <v>297</v>
      </c>
      <c r="F273" s="81" t="s">
        <v>298</v>
      </c>
      <c r="G273" s="71">
        <v>44.95559</v>
      </c>
      <c r="H273" s="71">
        <v>30.079</v>
      </c>
      <c r="I273" s="71">
        <v>30.056</v>
      </c>
    </row>
    <row r="274" spans="1:9" s="66" customFormat="1" ht="14.25" customHeight="1">
      <c r="A274" s="100" t="s">
        <v>49</v>
      </c>
      <c r="B274" s="93" t="s">
        <v>47</v>
      </c>
      <c r="C274" s="94" t="s">
        <v>89</v>
      </c>
      <c r="D274" s="94" t="s">
        <v>57</v>
      </c>
      <c r="E274" s="94"/>
      <c r="F274" s="94"/>
      <c r="G274" s="69">
        <f>G281+G275</f>
        <v>1044.91442</v>
      </c>
      <c r="H274" s="69">
        <f>H281+H275</f>
        <v>418.91442</v>
      </c>
      <c r="I274" s="69">
        <f>I281+I275</f>
        <v>418.91442</v>
      </c>
    </row>
    <row r="275" spans="1:9" s="66" customFormat="1" ht="36.75" customHeight="1">
      <c r="A275" s="120" t="s">
        <v>183</v>
      </c>
      <c r="B275" s="93" t="s">
        <v>47</v>
      </c>
      <c r="C275" s="94" t="s">
        <v>89</v>
      </c>
      <c r="D275" s="94" t="s">
        <v>83</v>
      </c>
      <c r="E275" s="94"/>
      <c r="F275" s="94"/>
      <c r="G275" s="69">
        <f aca="true" t="shared" si="27" ref="G275:I279">G276</f>
        <v>61</v>
      </c>
      <c r="H275" s="69">
        <f t="shared" si="27"/>
        <v>0</v>
      </c>
      <c r="I275" s="69">
        <f t="shared" si="27"/>
        <v>0</v>
      </c>
    </row>
    <row r="276" spans="1:9" s="66" customFormat="1" ht="14.25" customHeight="1">
      <c r="A276" s="88" t="s">
        <v>27</v>
      </c>
      <c r="B276" s="89" t="s">
        <v>47</v>
      </c>
      <c r="C276" s="81" t="s">
        <v>89</v>
      </c>
      <c r="D276" s="81" t="s">
        <v>83</v>
      </c>
      <c r="E276" s="81" t="s">
        <v>62</v>
      </c>
      <c r="F276" s="94"/>
      <c r="G276" s="71">
        <f t="shared" si="27"/>
        <v>61</v>
      </c>
      <c r="H276" s="71">
        <f t="shared" si="27"/>
        <v>0</v>
      </c>
      <c r="I276" s="71">
        <f t="shared" si="27"/>
        <v>0</v>
      </c>
    </row>
    <row r="277" spans="1:9" s="66" customFormat="1" ht="14.25" customHeight="1">
      <c r="A277" s="88" t="s">
        <v>28</v>
      </c>
      <c r="B277" s="89" t="s">
        <v>47</v>
      </c>
      <c r="C277" s="81" t="s">
        <v>89</v>
      </c>
      <c r="D277" s="81" t="s">
        <v>83</v>
      </c>
      <c r="E277" s="81" t="s">
        <v>99</v>
      </c>
      <c r="F277" s="94"/>
      <c r="G277" s="71">
        <f t="shared" si="27"/>
        <v>61</v>
      </c>
      <c r="H277" s="71">
        <f t="shared" si="27"/>
        <v>0</v>
      </c>
      <c r="I277" s="71">
        <f t="shared" si="27"/>
        <v>0</v>
      </c>
    </row>
    <row r="278" spans="1:9" s="66" customFormat="1" ht="14.25" customHeight="1">
      <c r="A278" s="88" t="s">
        <v>28</v>
      </c>
      <c r="B278" s="89" t="s">
        <v>47</v>
      </c>
      <c r="C278" s="81" t="s">
        <v>89</v>
      </c>
      <c r="D278" s="81" t="s">
        <v>83</v>
      </c>
      <c r="E278" s="81" t="s">
        <v>65</v>
      </c>
      <c r="F278" s="94"/>
      <c r="G278" s="71">
        <f t="shared" si="27"/>
        <v>61</v>
      </c>
      <c r="H278" s="71">
        <f t="shared" si="27"/>
        <v>0</v>
      </c>
      <c r="I278" s="71">
        <f t="shared" si="27"/>
        <v>0</v>
      </c>
    </row>
    <row r="279" spans="1:9" s="66" customFormat="1" ht="14.25" customHeight="1">
      <c r="A279" s="88" t="s">
        <v>182</v>
      </c>
      <c r="B279" s="89" t="s">
        <v>47</v>
      </c>
      <c r="C279" s="81" t="s">
        <v>89</v>
      </c>
      <c r="D279" s="81" t="s">
        <v>83</v>
      </c>
      <c r="E279" s="81" t="s">
        <v>181</v>
      </c>
      <c r="F279" s="94"/>
      <c r="G279" s="71">
        <f t="shared" si="27"/>
        <v>61</v>
      </c>
      <c r="H279" s="71">
        <f t="shared" si="27"/>
        <v>0</v>
      </c>
      <c r="I279" s="71">
        <f t="shared" si="27"/>
        <v>0</v>
      </c>
    </row>
    <row r="280" spans="1:9" s="66" customFormat="1" ht="13.5" customHeight="1">
      <c r="A280" s="88" t="s">
        <v>110</v>
      </c>
      <c r="B280" s="89" t="s">
        <v>47</v>
      </c>
      <c r="C280" s="81" t="s">
        <v>89</v>
      </c>
      <c r="D280" s="81" t="s">
        <v>83</v>
      </c>
      <c r="E280" s="81" t="s">
        <v>181</v>
      </c>
      <c r="F280" s="81" t="s">
        <v>64</v>
      </c>
      <c r="G280" s="71">
        <v>61</v>
      </c>
      <c r="H280" s="71">
        <v>0</v>
      </c>
      <c r="I280" s="71">
        <v>0</v>
      </c>
    </row>
    <row r="281" spans="1:9" s="66" customFormat="1" ht="18.75" customHeight="1">
      <c r="A281" s="100" t="s">
        <v>170</v>
      </c>
      <c r="B281" s="93" t="s">
        <v>47</v>
      </c>
      <c r="C281" s="94" t="s">
        <v>89</v>
      </c>
      <c r="D281" s="94" t="s">
        <v>89</v>
      </c>
      <c r="E281" s="94"/>
      <c r="F281" s="94"/>
      <c r="G281" s="69">
        <f>G282</f>
        <v>983.9144200000001</v>
      </c>
      <c r="H281" s="69">
        <f>H282</f>
        <v>418.91442</v>
      </c>
      <c r="I281" s="69">
        <f>I282</f>
        <v>418.91442</v>
      </c>
    </row>
    <row r="282" spans="1:9" s="66" customFormat="1" ht="15.75" customHeight="1">
      <c r="A282" s="92" t="s">
        <v>29</v>
      </c>
      <c r="B282" s="93" t="s">
        <v>47</v>
      </c>
      <c r="C282" s="94" t="s">
        <v>89</v>
      </c>
      <c r="D282" s="94" t="s">
        <v>89</v>
      </c>
      <c r="E282" s="94" t="s">
        <v>95</v>
      </c>
      <c r="F282" s="94"/>
      <c r="G282" s="69">
        <f>G283+G289</f>
        <v>983.9144200000001</v>
      </c>
      <c r="H282" s="69">
        <f>H283+H289</f>
        <v>418.91442</v>
      </c>
      <c r="I282" s="69">
        <f>I283+I289</f>
        <v>418.91442</v>
      </c>
    </row>
    <row r="283" spans="1:9" s="66" customFormat="1" ht="25.5" customHeight="1">
      <c r="A283" s="88" t="s">
        <v>46</v>
      </c>
      <c r="B283" s="89" t="s">
        <v>47</v>
      </c>
      <c r="C283" s="81" t="s">
        <v>89</v>
      </c>
      <c r="D283" s="81" t="s">
        <v>89</v>
      </c>
      <c r="E283" s="81" t="s">
        <v>96</v>
      </c>
      <c r="F283" s="81"/>
      <c r="G283" s="71">
        <f>G284</f>
        <v>548.9144200000001</v>
      </c>
      <c r="H283" s="71">
        <f>H284</f>
        <v>418.91442</v>
      </c>
      <c r="I283" s="71">
        <f>I284</f>
        <v>418.91442</v>
      </c>
    </row>
    <row r="284" spans="1:9" s="66" customFormat="1" ht="15" customHeight="1">
      <c r="A284" s="88" t="s">
        <v>93</v>
      </c>
      <c r="B284" s="89" t="s">
        <v>47</v>
      </c>
      <c r="C284" s="81" t="s">
        <v>89</v>
      </c>
      <c r="D284" s="81" t="s">
        <v>89</v>
      </c>
      <c r="E284" s="81" t="s">
        <v>120</v>
      </c>
      <c r="F284" s="81"/>
      <c r="G284" s="71">
        <f>G287+G285</f>
        <v>548.9144200000001</v>
      </c>
      <c r="H284" s="71">
        <f>H287</f>
        <v>418.91442</v>
      </c>
      <c r="I284" s="71">
        <f>I287</f>
        <v>418.91442</v>
      </c>
    </row>
    <row r="285" spans="1:9" s="66" customFormat="1" ht="15" customHeight="1">
      <c r="A285" s="95" t="s">
        <v>332</v>
      </c>
      <c r="B285" s="89" t="s">
        <v>47</v>
      </c>
      <c r="C285" s="81" t="s">
        <v>89</v>
      </c>
      <c r="D285" s="81" t="s">
        <v>89</v>
      </c>
      <c r="E285" s="81" t="s">
        <v>333</v>
      </c>
      <c r="F285" s="81"/>
      <c r="G285" s="71">
        <f>G286</f>
        <v>137.06386</v>
      </c>
      <c r="H285" s="71">
        <f>H286</f>
        <v>0</v>
      </c>
      <c r="I285" s="71">
        <f>I286</f>
        <v>0</v>
      </c>
    </row>
    <row r="286" spans="1:9" s="66" customFormat="1" ht="15" customHeight="1">
      <c r="A286" s="95" t="s">
        <v>110</v>
      </c>
      <c r="B286" s="89" t="s">
        <v>47</v>
      </c>
      <c r="C286" s="81" t="s">
        <v>89</v>
      </c>
      <c r="D286" s="81" t="s">
        <v>89</v>
      </c>
      <c r="E286" s="81" t="s">
        <v>333</v>
      </c>
      <c r="F286" s="81"/>
      <c r="G286" s="58">
        <f>130+7.06386</f>
        <v>137.06386</v>
      </c>
      <c r="H286" s="71">
        <v>0</v>
      </c>
      <c r="I286" s="71">
        <v>0</v>
      </c>
    </row>
    <row r="287" spans="1:9" s="66" customFormat="1" ht="15" customHeight="1">
      <c r="A287" s="95" t="s">
        <v>201</v>
      </c>
      <c r="B287" s="89" t="s">
        <v>47</v>
      </c>
      <c r="C287" s="81" t="s">
        <v>89</v>
      </c>
      <c r="D287" s="81" t="s">
        <v>89</v>
      </c>
      <c r="E287" s="81" t="s">
        <v>209</v>
      </c>
      <c r="F287" s="81"/>
      <c r="G287" s="71">
        <f>G288</f>
        <v>411.85056000000003</v>
      </c>
      <c r="H287" s="71">
        <f>H288</f>
        <v>418.91442</v>
      </c>
      <c r="I287" s="71">
        <f>I288</f>
        <v>418.91442</v>
      </c>
    </row>
    <row r="288" spans="1:9" s="66" customFormat="1" ht="15" customHeight="1">
      <c r="A288" s="95" t="s">
        <v>124</v>
      </c>
      <c r="B288" s="89" t="s">
        <v>47</v>
      </c>
      <c r="C288" s="81" t="s">
        <v>89</v>
      </c>
      <c r="D288" s="81" t="s">
        <v>89</v>
      </c>
      <c r="E288" s="81" t="s">
        <v>209</v>
      </c>
      <c r="F288" s="81" t="s">
        <v>64</v>
      </c>
      <c r="G288" s="58">
        <f>418.91442-7.06386</f>
        <v>411.85056000000003</v>
      </c>
      <c r="H288" s="71">
        <v>418.91442</v>
      </c>
      <c r="I288" s="71">
        <v>418.91442</v>
      </c>
    </row>
    <row r="289" spans="1:9" s="66" customFormat="1" ht="14.25" customHeight="1">
      <c r="A289" s="88" t="s">
        <v>117</v>
      </c>
      <c r="B289" s="89" t="s">
        <v>47</v>
      </c>
      <c r="C289" s="81" t="s">
        <v>89</v>
      </c>
      <c r="D289" s="81" t="s">
        <v>89</v>
      </c>
      <c r="E289" s="81" t="s">
        <v>98</v>
      </c>
      <c r="F289" s="81"/>
      <c r="G289" s="71">
        <f>G290</f>
        <v>435</v>
      </c>
      <c r="H289" s="71">
        <f>H290</f>
        <v>0</v>
      </c>
      <c r="I289" s="71">
        <f>I290</f>
        <v>0</v>
      </c>
    </row>
    <row r="290" spans="1:9" s="66" customFormat="1" ht="15.75" customHeight="1">
      <c r="A290" s="88" t="s">
        <v>94</v>
      </c>
      <c r="B290" s="89" t="s">
        <v>47</v>
      </c>
      <c r="C290" s="81" t="s">
        <v>89</v>
      </c>
      <c r="D290" s="81" t="s">
        <v>89</v>
      </c>
      <c r="E290" s="81" t="s">
        <v>121</v>
      </c>
      <c r="F290" s="81"/>
      <c r="G290" s="71">
        <f>G291+G292</f>
        <v>435</v>
      </c>
      <c r="H290" s="71">
        <f>H292</f>
        <v>0</v>
      </c>
      <c r="I290" s="71">
        <f>I292</f>
        <v>0</v>
      </c>
    </row>
    <row r="291" spans="1:9" s="66" customFormat="1" ht="15.75" customHeight="1">
      <c r="A291" s="113" t="s">
        <v>126</v>
      </c>
      <c r="B291" s="89" t="s">
        <v>47</v>
      </c>
      <c r="C291" s="81" t="s">
        <v>89</v>
      </c>
      <c r="D291" s="81" t="s">
        <v>89</v>
      </c>
      <c r="E291" s="81" t="s">
        <v>97</v>
      </c>
      <c r="F291" s="81" t="s">
        <v>299</v>
      </c>
      <c r="G291" s="71">
        <v>428</v>
      </c>
      <c r="H291" s="71">
        <v>0</v>
      </c>
      <c r="I291" s="71">
        <v>0</v>
      </c>
    </row>
    <row r="292" spans="1:9" s="66" customFormat="1" ht="15.75" customHeight="1">
      <c r="A292" s="88" t="s">
        <v>110</v>
      </c>
      <c r="B292" s="89" t="s">
        <v>47</v>
      </c>
      <c r="C292" s="81" t="s">
        <v>89</v>
      </c>
      <c r="D292" s="81" t="s">
        <v>89</v>
      </c>
      <c r="E292" s="81" t="s">
        <v>97</v>
      </c>
      <c r="F292" s="81" t="s">
        <v>64</v>
      </c>
      <c r="G292" s="71">
        <v>7</v>
      </c>
      <c r="H292" s="71">
        <v>0</v>
      </c>
      <c r="I292" s="71">
        <v>0</v>
      </c>
    </row>
    <row r="293" spans="1:9" s="66" customFormat="1" ht="15" customHeight="1">
      <c r="A293" s="104" t="s">
        <v>51</v>
      </c>
      <c r="B293" s="93" t="s">
        <v>47</v>
      </c>
      <c r="C293" s="94" t="s">
        <v>82</v>
      </c>
      <c r="D293" s="94" t="s">
        <v>57</v>
      </c>
      <c r="E293" s="102"/>
      <c r="F293" s="102"/>
      <c r="G293" s="69">
        <f>G294+G315</f>
        <v>19155.245399999996</v>
      </c>
      <c r="H293" s="69">
        <f>H294</f>
        <v>3886.54753</v>
      </c>
      <c r="I293" s="69">
        <f>I294</f>
        <v>4529.0783</v>
      </c>
    </row>
    <row r="294" spans="1:9" s="66" customFormat="1" ht="15" customHeight="1">
      <c r="A294" s="100" t="s">
        <v>6</v>
      </c>
      <c r="B294" s="89" t="s">
        <v>47</v>
      </c>
      <c r="C294" s="81" t="s">
        <v>82</v>
      </c>
      <c r="D294" s="81" t="s">
        <v>56</v>
      </c>
      <c r="E294" s="102"/>
      <c r="F294" s="94"/>
      <c r="G294" s="69">
        <f>G295</f>
        <v>18617.645399999998</v>
      </c>
      <c r="H294" s="69">
        <f>H295</f>
        <v>3886.54753</v>
      </c>
      <c r="I294" s="69">
        <f>I295</f>
        <v>4529.0783</v>
      </c>
    </row>
    <row r="295" spans="1:9" s="66" customFormat="1" ht="21" customHeight="1">
      <c r="A295" s="110" t="s">
        <v>43</v>
      </c>
      <c r="B295" s="93" t="s">
        <v>47</v>
      </c>
      <c r="C295" s="94" t="s">
        <v>82</v>
      </c>
      <c r="D295" s="94" t="s">
        <v>56</v>
      </c>
      <c r="E295" s="94" t="s">
        <v>92</v>
      </c>
      <c r="F295" s="81"/>
      <c r="G295" s="69">
        <f>G296+G311+G303</f>
        <v>18617.645399999998</v>
      </c>
      <c r="H295" s="69">
        <f>H296+H311+H303</f>
        <v>3886.54753</v>
      </c>
      <c r="I295" s="69">
        <f>I296+I311+I303</f>
        <v>4529.0783</v>
      </c>
    </row>
    <row r="296" spans="1:9" s="66" customFormat="1" ht="24" customHeight="1">
      <c r="A296" s="112" t="s">
        <v>221</v>
      </c>
      <c r="B296" s="89" t="s">
        <v>47</v>
      </c>
      <c r="C296" s="81" t="s">
        <v>82</v>
      </c>
      <c r="D296" s="81" t="s">
        <v>56</v>
      </c>
      <c r="E296" s="121" t="s">
        <v>226</v>
      </c>
      <c r="F296" s="81"/>
      <c r="G296" s="71">
        <f>G297+G300</f>
        <v>1071.1</v>
      </c>
      <c r="H296" s="71">
        <v>0</v>
      </c>
      <c r="I296" s="71">
        <v>0</v>
      </c>
    </row>
    <row r="297" spans="1:9" s="66" customFormat="1" ht="24" customHeight="1">
      <c r="A297" s="95" t="s">
        <v>222</v>
      </c>
      <c r="B297" s="89" t="s">
        <v>47</v>
      </c>
      <c r="C297" s="81" t="s">
        <v>82</v>
      </c>
      <c r="D297" s="81" t="s">
        <v>56</v>
      </c>
      <c r="E297" s="121" t="s">
        <v>224</v>
      </c>
      <c r="F297" s="81"/>
      <c r="G297" s="71">
        <f>G298</f>
        <v>1021.1</v>
      </c>
      <c r="H297" s="71">
        <v>0</v>
      </c>
      <c r="I297" s="71">
        <v>0</v>
      </c>
    </row>
    <row r="298" spans="1:9" s="66" customFormat="1" ht="17.25" customHeight="1">
      <c r="A298" s="95" t="s">
        <v>223</v>
      </c>
      <c r="B298" s="89" t="s">
        <v>47</v>
      </c>
      <c r="C298" s="81" t="s">
        <v>82</v>
      </c>
      <c r="D298" s="81" t="s">
        <v>56</v>
      </c>
      <c r="E298" s="87" t="s">
        <v>225</v>
      </c>
      <c r="F298" s="81"/>
      <c r="G298" s="71">
        <f>G299</f>
        <v>1021.1</v>
      </c>
      <c r="H298" s="71">
        <v>0</v>
      </c>
      <c r="I298" s="71">
        <v>0</v>
      </c>
    </row>
    <row r="299" spans="1:9" s="66" customFormat="1" ht="17.25" customHeight="1">
      <c r="A299" s="88" t="s">
        <v>110</v>
      </c>
      <c r="B299" s="89" t="s">
        <v>47</v>
      </c>
      <c r="C299" s="81" t="s">
        <v>82</v>
      </c>
      <c r="D299" s="81" t="s">
        <v>56</v>
      </c>
      <c r="E299" s="87" t="s">
        <v>225</v>
      </c>
      <c r="F299" s="81" t="s">
        <v>64</v>
      </c>
      <c r="G299" s="71">
        <v>1021.1</v>
      </c>
      <c r="H299" s="71">
        <v>0</v>
      </c>
      <c r="I299" s="71">
        <v>0</v>
      </c>
    </row>
    <row r="300" spans="1:9" s="66" customFormat="1" ht="22.5" customHeight="1">
      <c r="A300" s="95" t="s">
        <v>391</v>
      </c>
      <c r="B300" s="89" t="s">
        <v>47</v>
      </c>
      <c r="C300" s="81" t="s">
        <v>82</v>
      </c>
      <c r="D300" s="81" t="s">
        <v>56</v>
      </c>
      <c r="E300" s="121" t="s">
        <v>393</v>
      </c>
      <c r="F300" s="81"/>
      <c r="G300" s="71">
        <f>G301</f>
        <v>50</v>
      </c>
      <c r="H300" s="71">
        <v>0</v>
      </c>
      <c r="I300" s="71">
        <v>0</v>
      </c>
    </row>
    <row r="301" spans="1:9" s="66" customFormat="1" ht="23.25" customHeight="1">
      <c r="A301" s="88" t="s">
        <v>399</v>
      </c>
      <c r="B301" s="89" t="s">
        <v>47</v>
      </c>
      <c r="C301" s="81" t="s">
        <v>82</v>
      </c>
      <c r="D301" s="81" t="s">
        <v>56</v>
      </c>
      <c r="E301" s="87" t="s">
        <v>392</v>
      </c>
      <c r="F301" s="81"/>
      <c r="G301" s="71">
        <f>G302</f>
        <v>50</v>
      </c>
      <c r="H301" s="71">
        <v>0</v>
      </c>
      <c r="I301" s="71">
        <v>0</v>
      </c>
    </row>
    <row r="302" spans="1:9" s="66" customFormat="1" ht="19.5" customHeight="1">
      <c r="A302" s="88" t="s">
        <v>110</v>
      </c>
      <c r="B302" s="89" t="s">
        <v>47</v>
      </c>
      <c r="C302" s="81" t="s">
        <v>82</v>
      </c>
      <c r="D302" s="81" t="s">
        <v>56</v>
      </c>
      <c r="E302" s="87" t="s">
        <v>392</v>
      </c>
      <c r="F302" s="81" t="s">
        <v>64</v>
      </c>
      <c r="G302" s="71">
        <v>50</v>
      </c>
      <c r="H302" s="71">
        <v>0</v>
      </c>
      <c r="I302" s="71">
        <v>0</v>
      </c>
    </row>
    <row r="303" spans="1:9" s="66" customFormat="1" ht="17.25" customHeight="1">
      <c r="A303" s="88" t="s">
        <v>304</v>
      </c>
      <c r="B303" s="89" t="s">
        <v>47</v>
      </c>
      <c r="C303" s="81" t="s">
        <v>82</v>
      </c>
      <c r="D303" s="81" t="s">
        <v>56</v>
      </c>
      <c r="E303" s="87" t="s">
        <v>306</v>
      </c>
      <c r="F303" s="81"/>
      <c r="G303" s="71">
        <f>G304</f>
        <v>17246.5454</v>
      </c>
      <c r="H303" s="71">
        <f>H304</f>
        <v>3886.54753</v>
      </c>
      <c r="I303" s="71">
        <f>I304</f>
        <v>4529.0783</v>
      </c>
    </row>
    <row r="304" spans="1:9" s="66" customFormat="1" ht="17.25" customHeight="1">
      <c r="A304" s="88" t="s">
        <v>305</v>
      </c>
      <c r="B304" s="89" t="s">
        <v>47</v>
      </c>
      <c r="C304" s="81" t="s">
        <v>82</v>
      </c>
      <c r="D304" s="81" t="s">
        <v>56</v>
      </c>
      <c r="E304" s="87" t="s">
        <v>307</v>
      </c>
      <c r="F304" s="81"/>
      <c r="G304" s="71">
        <f>G305+G309</f>
        <v>17246.5454</v>
      </c>
      <c r="H304" s="71">
        <f>H305+H309</f>
        <v>3886.54753</v>
      </c>
      <c r="I304" s="71">
        <f>I305+I309</f>
        <v>4529.0783</v>
      </c>
    </row>
    <row r="305" spans="1:9" s="66" customFormat="1" ht="32.25" customHeight="1">
      <c r="A305" s="112" t="s">
        <v>353</v>
      </c>
      <c r="B305" s="89" t="s">
        <v>47</v>
      </c>
      <c r="C305" s="81" t="s">
        <v>82</v>
      </c>
      <c r="D305" s="81" t="s">
        <v>56</v>
      </c>
      <c r="E305" s="87" t="s">
        <v>308</v>
      </c>
      <c r="F305" s="81"/>
      <c r="G305" s="71">
        <f>G306+G307+G308</f>
        <v>9696.545399999999</v>
      </c>
      <c r="H305" s="71">
        <f>H306+H307+H308</f>
        <v>3886.54753</v>
      </c>
      <c r="I305" s="71">
        <f>I306+I307+I308</f>
        <v>4529.0783</v>
      </c>
    </row>
    <row r="306" spans="1:9" s="66" customFormat="1" ht="17.25" customHeight="1">
      <c r="A306" s="113" t="s">
        <v>126</v>
      </c>
      <c r="B306" s="89" t="s">
        <v>47</v>
      </c>
      <c r="C306" s="81" t="s">
        <v>82</v>
      </c>
      <c r="D306" s="81" t="s">
        <v>56</v>
      </c>
      <c r="E306" s="87" t="s">
        <v>308</v>
      </c>
      <c r="F306" s="81" t="s">
        <v>299</v>
      </c>
      <c r="G306" s="71">
        <v>6433.20096</v>
      </c>
      <c r="H306" s="71">
        <v>3410</v>
      </c>
      <c r="I306" s="71">
        <v>4033.86887</v>
      </c>
    </row>
    <row r="307" spans="1:9" s="66" customFormat="1" ht="17.25" customHeight="1">
      <c r="A307" s="95" t="s">
        <v>124</v>
      </c>
      <c r="B307" s="89" t="s">
        <v>47</v>
      </c>
      <c r="C307" s="81" t="s">
        <v>82</v>
      </c>
      <c r="D307" s="81" t="s">
        <v>56</v>
      </c>
      <c r="E307" s="87" t="s">
        <v>308</v>
      </c>
      <c r="F307" s="81" t="s">
        <v>64</v>
      </c>
      <c r="G307" s="58">
        <f>2804.87444+400-17.046</f>
        <v>3187.8284400000002</v>
      </c>
      <c r="H307" s="71">
        <v>466.54753</v>
      </c>
      <c r="I307" s="71">
        <v>485.20943</v>
      </c>
    </row>
    <row r="308" spans="1:9" s="66" customFormat="1" ht="17.25" customHeight="1">
      <c r="A308" s="95" t="s">
        <v>296</v>
      </c>
      <c r="B308" s="89" t="s">
        <v>47</v>
      </c>
      <c r="C308" s="81" t="s">
        <v>82</v>
      </c>
      <c r="D308" s="81" t="s">
        <v>56</v>
      </c>
      <c r="E308" s="87" t="s">
        <v>308</v>
      </c>
      <c r="F308" s="81" t="s">
        <v>298</v>
      </c>
      <c r="G308" s="58">
        <f>58.47+17.046</f>
        <v>75.51599999999999</v>
      </c>
      <c r="H308" s="71">
        <v>10</v>
      </c>
      <c r="I308" s="71">
        <v>10</v>
      </c>
    </row>
    <row r="309" spans="1:9" s="66" customFormat="1" ht="50.25" customHeight="1">
      <c r="A309" s="35" t="s">
        <v>348</v>
      </c>
      <c r="B309" s="89" t="s">
        <v>47</v>
      </c>
      <c r="C309" s="81" t="s">
        <v>82</v>
      </c>
      <c r="D309" s="81" t="s">
        <v>56</v>
      </c>
      <c r="E309" s="122" t="s">
        <v>309</v>
      </c>
      <c r="F309" s="81"/>
      <c r="G309" s="73">
        <f>G310</f>
        <v>7550</v>
      </c>
      <c r="H309" s="73">
        <f>H310</f>
        <v>0</v>
      </c>
      <c r="I309" s="73">
        <f>I310</f>
        <v>0</v>
      </c>
    </row>
    <row r="310" spans="1:9" s="66" customFormat="1" ht="17.25" customHeight="1">
      <c r="A310" s="113" t="s">
        <v>126</v>
      </c>
      <c r="B310" s="89" t="s">
        <v>47</v>
      </c>
      <c r="C310" s="81" t="s">
        <v>82</v>
      </c>
      <c r="D310" s="81" t="s">
        <v>56</v>
      </c>
      <c r="E310" s="87" t="s">
        <v>309</v>
      </c>
      <c r="F310" s="81"/>
      <c r="G310" s="58">
        <f>6813.2+565.89862+170.90138</f>
        <v>7550</v>
      </c>
      <c r="H310" s="71">
        <v>0</v>
      </c>
      <c r="I310" s="71">
        <v>0</v>
      </c>
    </row>
    <row r="311" spans="1:9" s="66" customFormat="1" ht="17.25" customHeight="1">
      <c r="A311" s="88" t="s">
        <v>45</v>
      </c>
      <c r="B311" s="89" t="s">
        <v>47</v>
      </c>
      <c r="C311" s="81" t="s">
        <v>82</v>
      </c>
      <c r="D311" s="81" t="s">
        <v>56</v>
      </c>
      <c r="E311" s="81" t="s">
        <v>227</v>
      </c>
      <c r="F311" s="81"/>
      <c r="G311" s="71">
        <f aca="true" t="shared" si="28" ref="G311:I313">G312</f>
        <v>300</v>
      </c>
      <c r="H311" s="71">
        <f t="shared" si="28"/>
        <v>0</v>
      </c>
      <c r="I311" s="71">
        <f t="shared" si="28"/>
        <v>0</v>
      </c>
    </row>
    <row r="312" spans="1:9" s="66" customFormat="1" ht="26.25" customHeight="1">
      <c r="A312" s="88" t="s">
        <v>91</v>
      </c>
      <c r="B312" s="89" t="s">
        <v>47</v>
      </c>
      <c r="C312" s="81" t="s">
        <v>82</v>
      </c>
      <c r="D312" s="81" t="s">
        <v>56</v>
      </c>
      <c r="E312" s="81" t="s">
        <v>105</v>
      </c>
      <c r="F312" s="81"/>
      <c r="G312" s="71">
        <f t="shared" si="28"/>
        <v>300</v>
      </c>
      <c r="H312" s="71">
        <f t="shared" si="28"/>
        <v>0</v>
      </c>
      <c r="I312" s="71">
        <f t="shared" si="28"/>
        <v>0</v>
      </c>
    </row>
    <row r="313" spans="1:9" s="66" customFormat="1" ht="17.25" customHeight="1">
      <c r="A313" s="88" t="s">
        <v>284</v>
      </c>
      <c r="B313" s="89" t="s">
        <v>47</v>
      </c>
      <c r="C313" s="81" t="s">
        <v>82</v>
      </c>
      <c r="D313" s="81" t="s">
        <v>56</v>
      </c>
      <c r="E313" s="81" t="s">
        <v>283</v>
      </c>
      <c r="F313" s="81"/>
      <c r="G313" s="71">
        <f t="shared" si="28"/>
        <v>300</v>
      </c>
      <c r="H313" s="71">
        <f t="shared" si="28"/>
        <v>0</v>
      </c>
      <c r="I313" s="71">
        <f t="shared" si="28"/>
        <v>0</v>
      </c>
    </row>
    <row r="314" spans="1:9" s="66" customFormat="1" ht="17.25" customHeight="1">
      <c r="A314" s="88" t="s">
        <v>110</v>
      </c>
      <c r="B314" s="89" t="s">
        <v>47</v>
      </c>
      <c r="C314" s="81" t="s">
        <v>82</v>
      </c>
      <c r="D314" s="81" t="s">
        <v>56</v>
      </c>
      <c r="E314" s="81" t="s">
        <v>283</v>
      </c>
      <c r="F314" s="81" t="s">
        <v>64</v>
      </c>
      <c r="G314" s="71">
        <v>300</v>
      </c>
      <c r="H314" s="71">
        <v>0</v>
      </c>
      <c r="I314" s="71">
        <v>0</v>
      </c>
    </row>
    <row r="315" spans="1:9" s="44" customFormat="1" ht="17.25" customHeight="1">
      <c r="A315" s="92" t="s">
        <v>342</v>
      </c>
      <c r="B315" s="93" t="s">
        <v>47</v>
      </c>
      <c r="C315" s="94" t="s">
        <v>82</v>
      </c>
      <c r="D315" s="94" t="s">
        <v>58</v>
      </c>
      <c r="E315" s="94"/>
      <c r="F315" s="94"/>
      <c r="G315" s="69">
        <f>G316</f>
        <v>537.6</v>
      </c>
      <c r="H315" s="69">
        <f>H316</f>
        <v>0</v>
      </c>
      <c r="I315" s="69">
        <f>I316</f>
        <v>0</v>
      </c>
    </row>
    <row r="316" spans="1:9" s="44" customFormat="1" ht="17.25" customHeight="1">
      <c r="A316" s="92" t="s">
        <v>43</v>
      </c>
      <c r="B316" s="93" t="s">
        <v>47</v>
      </c>
      <c r="C316" s="94" t="s">
        <v>82</v>
      </c>
      <c r="D316" s="94" t="s">
        <v>58</v>
      </c>
      <c r="E316" s="94" t="s">
        <v>92</v>
      </c>
      <c r="F316" s="94"/>
      <c r="G316" s="69">
        <f>G320</f>
        <v>537.6</v>
      </c>
      <c r="H316" s="69">
        <f>H320</f>
        <v>0</v>
      </c>
      <c r="I316" s="69">
        <f>I320</f>
        <v>0</v>
      </c>
    </row>
    <row r="317" spans="1:9" s="44" customFormat="1" ht="17.25" customHeight="1">
      <c r="A317" s="88" t="s">
        <v>45</v>
      </c>
      <c r="B317" s="89" t="s">
        <v>47</v>
      </c>
      <c r="C317" s="81" t="s">
        <v>82</v>
      </c>
      <c r="D317" s="81" t="s">
        <v>58</v>
      </c>
      <c r="E317" s="81" t="s">
        <v>227</v>
      </c>
      <c r="F317" s="81"/>
      <c r="G317" s="71">
        <f aca="true" t="shared" si="29" ref="G317:I319">G318</f>
        <v>537.6</v>
      </c>
      <c r="H317" s="71">
        <f t="shared" si="29"/>
        <v>0</v>
      </c>
      <c r="I317" s="71">
        <f t="shared" si="29"/>
        <v>0</v>
      </c>
    </row>
    <row r="318" spans="1:9" s="44" customFormat="1" ht="23.25" customHeight="1">
      <c r="A318" s="88" t="s">
        <v>91</v>
      </c>
      <c r="B318" s="89" t="s">
        <v>47</v>
      </c>
      <c r="C318" s="81" t="s">
        <v>82</v>
      </c>
      <c r="D318" s="81" t="s">
        <v>58</v>
      </c>
      <c r="E318" s="81" t="s">
        <v>105</v>
      </c>
      <c r="F318" s="81"/>
      <c r="G318" s="71">
        <f t="shared" si="29"/>
        <v>537.6</v>
      </c>
      <c r="H318" s="71">
        <f t="shared" si="29"/>
        <v>0</v>
      </c>
      <c r="I318" s="71">
        <f t="shared" si="29"/>
        <v>0</v>
      </c>
    </row>
    <row r="319" spans="1:9" s="44" customFormat="1" ht="17.25" customHeight="1">
      <c r="A319" s="88" t="s">
        <v>334</v>
      </c>
      <c r="B319" s="89" t="s">
        <v>47</v>
      </c>
      <c r="C319" s="81" t="s">
        <v>82</v>
      </c>
      <c r="D319" s="81" t="s">
        <v>58</v>
      </c>
      <c r="E319" s="81" t="s">
        <v>335</v>
      </c>
      <c r="F319" s="81"/>
      <c r="G319" s="71">
        <f t="shared" si="29"/>
        <v>537.6</v>
      </c>
      <c r="H319" s="71">
        <f t="shared" si="29"/>
        <v>0</v>
      </c>
      <c r="I319" s="71">
        <f t="shared" si="29"/>
        <v>0</v>
      </c>
    </row>
    <row r="320" spans="1:9" s="44" customFormat="1" ht="17.25" customHeight="1">
      <c r="A320" s="88" t="s">
        <v>110</v>
      </c>
      <c r="B320" s="89" t="s">
        <v>47</v>
      </c>
      <c r="C320" s="81" t="s">
        <v>82</v>
      </c>
      <c r="D320" s="81" t="s">
        <v>58</v>
      </c>
      <c r="E320" s="81" t="s">
        <v>335</v>
      </c>
      <c r="F320" s="81" t="s">
        <v>64</v>
      </c>
      <c r="G320" s="71">
        <v>537.6</v>
      </c>
      <c r="H320" s="71">
        <v>0</v>
      </c>
      <c r="I320" s="71">
        <v>0</v>
      </c>
    </row>
    <row r="321" spans="1:9" s="66" customFormat="1" ht="18.75" customHeight="1">
      <c r="A321" s="100" t="s">
        <v>50</v>
      </c>
      <c r="B321" s="93" t="s">
        <v>47</v>
      </c>
      <c r="C321" s="94" t="s">
        <v>80</v>
      </c>
      <c r="D321" s="94" t="s">
        <v>57</v>
      </c>
      <c r="E321" s="94"/>
      <c r="F321" s="94"/>
      <c r="G321" s="69">
        <f>G322+G329</f>
        <v>7115.6</v>
      </c>
      <c r="H321" s="70">
        <f>H322+H328</f>
        <v>10655.822</v>
      </c>
      <c r="I321" s="70">
        <f aca="true" t="shared" si="30" ref="I321:I326">I322</f>
        <v>7115.6</v>
      </c>
    </row>
    <row r="322" spans="1:9" s="66" customFormat="1" ht="12.75" customHeight="1">
      <c r="A322" s="100" t="s">
        <v>7</v>
      </c>
      <c r="B322" s="93" t="s">
        <v>47</v>
      </c>
      <c r="C322" s="94" t="s">
        <v>80</v>
      </c>
      <c r="D322" s="94" t="s">
        <v>56</v>
      </c>
      <c r="E322" s="94"/>
      <c r="F322" s="94"/>
      <c r="G322" s="69">
        <f aca="true" t="shared" si="31" ref="G322:H326">G323</f>
        <v>7115.6</v>
      </c>
      <c r="H322" s="70">
        <f t="shared" si="31"/>
        <v>7115.6</v>
      </c>
      <c r="I322" s="70">
        <f t="shared" si="30"/>
        <v>7115.6</v>
      </c>
    </row>
    <row r="323" spans="1:9" s="66" customFormat="1" ht="18" customHeight="1">
      <c r="A323" s="88" t="s">
        <v>27</v>
      </c>
      <c r="B323" s="89" t="s">
        <v>47</v>
      </c>
      <c r="C323" s="81" t="s">
        <v>80</v>
      </c>
      <c r="D323" s="81" t="s">
        <v>56</v>
      </c>
      <c r="E323" s="81" t="s">
        <v>62</v>
      </c>
      <c r="F323" s="81"/>
      <c r="G323" s="71">
        <f t="shared" si="31"/>
        <v>7115.6</v>
      </c>
      <c r="H323" s="72">
        <f t="shared" si="31"/>
        <v>7115.6</v>
      </c>
      <c r="I323" s="72">
        <f t="shared" si="30"/>
        <v>7115.6</v>
      </c>
    </row>
    <row r="324" spans="1:9" s="66" customFormat="1" ht="18" customHeight="1">
      <c r="A324" s="88" t="s">
        <v>28</v>
      </c>
      <c r="B324" s="89" t="s">
        <v>47</v>
      </c>
      <c r="C324" s="81" t="s">
        <v>80</v>
      </c>
      <c r="D324" s="81" t="s">
        <v>56</v>
      </c>
      <c r="E324" s="81" t="s">
        <v>99</v>
      </c>
      <c r="F324" s="81"/>
      <c r="G324" s="71">
        <f t="shared" si="31"/>
        <v>7115.6</v>
      </c>
      <c r="H324" s="72">
        <f t="shared" si="31"/>
        <v>7115.6</v>
      </c>
      <c r="I324" s="72">
        <f t="shared" si="30"/>
        <v>7115.6</v>
      </c>
    </row>
    <row r="325" spans="1:9" s="66" customFormat="1" ht="13.5" customHeight="1">
      <c r="A325" s="88" t="s">
        <v>28</v>
      </c>
      <c r="B325" s="89" t="s">
        <v>47</v>
      </c>
      <c r="C325" s="81" t="s">
        <v>80</v>
      </c>
      <c r="D325" s="81" t="s">
        <v>56</v>
      </c>
      <c r="E325" s="81" t="s">
        <v>65</v>
      </c>
      <c r="F325" s="81"/>
      <c r="G325" s="71">
        <f t="shared" si="31"/>
        <v>7115.6</v>
      </c>
      <c r="H325" s="72">
        <f t="shared" si="31"/>
        <v>7115.6</v>
      </c>
      <c r="I325" s="72">
        <f t="shared" si="30"/>
        <v>7115.6</v>
      </c>
    </row>
    <row r="326" spans="1:9" s="66" customFormat="1" ht="15" customHeight="1">
      <c r="A326" s="88" t="s">
        <v>118</v>
      </c>
      <c r="B326" s="89" t="s">
        <v>47</v>
      </c>
      <c r="C326" s="81" t="s">
        <v>80</v>
      </c>
      <c r="D326" s="81" t="s">
        <v>56</v>
      </c>
      <c r="E326" s="81" t="s">
        <v>81</v>
      </c>
      <c r="F326" s="81"/>
      <c r="G326" s="71">
        <f t="shared" si="31"/>
        <v>7115.6</v>
      </c>
      <c r="H326" s="72">
        <f t="shared" si="31"/>
        <v>7115.6</v>
      </c>
      <c r="I326" s="72">
        <f t="shared" si="30"/>
        <v>7115.6</v>
      </c>
    </row>
    <row r="327" spans="1:9" s="66" customFormat="1" ht="16.5" customHeight="1">
      <c r="A327" s="88" t="s">
        <v>119</v>
      </c>
      <c r="B327" s="89" t="s">
        <v>47</v>
      </c>
      <c r="C327" s="81" t="s">
        <v>80</v>
      </c>
      <c r="D327" s="81" t="s">
        <v>56</v>
      </c>
      <c r="E327" s="81" t="s">
        <v>81</v>
      </c>
      <c r="F327" s="81" t="s">
        <v>108</v>
      </c>
      <c r="G327" s="71">
        <v>7115.6</v>
      </c>
      <c r="H327" s="71">
        <v>7115.6</v>
      </c>
      <c r="I327" s="71">
        <v>7115.6</v>
      </c>
    </row>
    <row r="328" spans="1:9" s="66" customFormat="1" ht="16.5" customHeight="1">
      <c r="A328" s="101" t="s">
        <v>228</v>
      </c>
      <c r="B328" s="93" t="s">
        <v>47</v>
      </c>
      <c r="C328" s="94" t="s">
        <v>80</v>
      </c>
      <c r="D328" s="94" t="s">
        <v>58</v>
      </c>
      <c r="E328" s="94"/>
      <c r="F328" s="94"/>
      <c r="G328" s="69">
        <f aca="true" t="shared" si="32" ref="G328:H332">G329</f>
        <v>0</v>
      </c>
      <c r="H328" s="70">
        <f t="shared" si="32"/>
        <v>3540.222</v>
      </c>
      <c r="I328" s="69">
        <v>0</v>
      </c>
    </row>
    <row r="329" spans="1:9" s="66" customFormat="1" ht="37.5" customHeight="1">
      <c r="A329" s="110" t="s">
        <v>210</v>
      </c>
      <c r="B329" s="89" t="s">
        <v>47</v>
      </c>
      <c r="C329" s="81" t="s">
        <v>80</v>
      </c>
      <c r="D329" s="81" t="s">
        <v>58</v>
      </c>
      <c r="E329" s="81" t="s">
        <v>211</v>
      </c>
      <c r="F329" s="81"/>
      <c r="G329" s="71">
        <f t="shared" si="32"/>
        <v>0</v>
      </c>
      <c r="H329" s="72">
        <f t="shared" si="32"/>
        <v>3540.222</v>
      </c>
      <c r="I329" s="71">
        <v>0</v>
      </c>
    </row>
    <row r="330" spans="1:9" s="66" customFormat="1" ht="16.5" customHeight="1">
      <c r="A330" s="95" t="s">
        <v>212</v>
      </c>
      <c r="B330" s="89" t="s">
        <v>47</v>
      </c>
      <c r="C330" s="81" t="s">
        <v>80</v>
      </c>
      <c r="D330" s="81" t="s">
        <v>58</v>
      </c>
      <c r="E330" s="81" t="s">
        <v>213</v>
      </c>
      <c r="F330" s="81"/>
      <c r="G330" s="71">
        <f t="shared" si="32"/>
        <v>0</v>
      </c>
      <c r="H330" s="72">
        <f t="shared" si="32"/>
        <v>3540.222</v>
      </c>
      <c r="I330" s="71">
        <v>0</v>
      </c>
    </row>
    <row r="331" spans="1:9" s="66" customFormat="1" ht="49.5" customHeight="1">
      <c r="A331" s="95" t="s">
        <v>237</v>
      </c>
      <c r="B331" s="89" t="s">
        <v>47</v>
      </c>
      <c r="C331" s="81" t="s">
        <v>80</v>
      </c>
      <c r="D331" s="81" t="s">
        <v>58</v>
      </c>
      <c r="E331" s="81" t="s">
        <v>214</v>
      </c>
      <c r="F331" s="81"/>
      <c r="G331" s="71">
        <f t="shared" si="32"/>
        <v>0</v>
      </c>
      <c r="H331" s="72">
        <f t="shared" si="32"/>
        <v>3540.222</v>
      </c>
      <c r="I331" s="71">
        <v>0</v>
      </c>
    </row>
    <row r="332" spans="1:9" s="66" customFormat="1" ht="28.5" customHeight="1">
      <c r="A332" s="123" t="s">
        <v>215</v>
      </c>
      <c r="B332" s="89" t="s">
        <v>47</v>
      </c>
      <c r="C332" s="81" t="s">
        <v>80</v>
      </c>
      <c r="D332" s="81" t="s">
        <v>58</v>
      </c>
      <c r="E332" s="81" t="s">
        <v>417</v>
      </c>
      <c r="F332" s="81"/>
      <c r="G332" s="71">
        <f t="shared" si="32"/>
        <v>0</v>
      </c>
      <c r="H332" s="72">
        <f t="shared" si="32"/>
        <v>3540.222</v>
      </c>
      <c r="I332" s="71">
        <v>0</v>
      </c>
    </row>
    <row r="333" spans="1:9" s="66" customFormat="1" ht="29.25" customHeight="1">
      <c r="A333" s="95" t="s">
        <v>216</v>
      </c>
      <c r="B333" s="89" t="s">
        <v>47</v>
      </c>
      <c r="C333" s="81" t="s">
        <v>80</v>
      </c>
      <c r="D333" s="81" t="s">
        <v>58</v>
      </c>
      <c r="E333" s="81" t="s">
        <v>417</v>
      </c>
      <c r="F333" s="81" t="s">
        <v>217</v>
      </c>
      <c r="G333" s="71">
        <v>0</v>
      </c>
      <c r="H333" s="72">
        <v>3540.222</v>
      </c>
      <c r="I333" s="71">
        <v>0</v>
      </c>
    </row>
    <row r="334" spans="1:9" s="66" customFormat="1" ht="15" customHeight="1">
      <c r="A334" s="100" t="s">
        <v>48</v>
      </c>
      <c r="B334" s="93" t="s">
        <v>47</v>
      </c>
      <c r="C334" s="94" t="s">
        <v>75</v>
      </c>
      <c r="D334" s="94" t="s">
        <v>57</v>
      </c>
      <c r="E334" s="94"/>
      <c r="F334" s="94"/>
      <c r="G334" s="69">
        <f>G335+G343+G353</f>
        <v>32114.143050000002</v>
      </c>
      <c r="H334" s="69">
        <f>H335+H343</f>
        <v>5406.24821</v>
      </c>
      <c r="I334" s="69">
        <f>I335+I343</f>
        <v>5643.73538</v>
      </c>
    </row>
    <row r="335" spans="1:9" s="66" customFormat="1" ht="15" customHeight="1">
      <c r="A335" s="100" t="s">
        <v>18</v>
      </c>
      <c r="B335" s="93" t="s">
        <v>47</v>
      </c>
      <c r="C335" s="94" t="s">
        <v>75</v>
      </c>
      <c r="D335" s="94" t="s">
        <v>56</v>
      </c>
      <c r="E335" s="94"/>
      <c r="F335" s="94"/>
      <c r="G335" s="69">
        <f aca="true" t="shared" si="33" ref="G335:I338">G336</f>
        <v>30000.898920000003</v>
      </c>
      <c r="H335" s="69">
        <f t="shared" si="33"/>
        <v>5406.24821</v>
      </c>
      <c r="I335" s="69">
        <f t="shared" si="33"/>
        <v>5643.73538</v>
      </c>
    </row>
    <row r="336" spans="1:9" s="66" customFormat="1" ht="27.75" customHeight="1">
      <c r="A336" s="92" t="s">
        <v>44</v>
      </c>
      <c r="B336" s="89" t="s">
        <v>47</v>
      </c>
      <c r="C336" s="81" t="s">
        <v>75</v>
      </c>
      <c r="D336" s="81" t="s">
        <v>56</v>
      </c>
      <c r="E336" s="81" t="s">
        <v>90</v>
      </c>
      <c r="F336" s="81"/>
      <c r="G336" s="71">
        <f t="shared" si="33"/>
        <v>30000.898920000003</v>
      </c>
      <c r="H336" s="71">
        <f t="shared" si="33"/>
        <v>5406.24821</v>
      </c>
      <c r="I336" s="71">
        <f t="shared" si="33"/>
        <v>5643.73538</v>
      </c>
    </row>
    <row r="337" spans="1:9" s="66" customFormat="1" ht="15.75" customHeight="1">
      <c r="A337" s="88" t="s">
        <v>310</v>
      </c>
      <c r="B337" s="89" t="s">
        <v>47</v>
      </c>
      <c r="C337" s="81" t="s">
        <v>75</v>
      </c>
      <c r="D337" s="81" t="s">
        <v>56</v>
      </c>
      <c r="E337" s="81" t="s">
        <v>312</v>
      </c>
      <c r="F337" s="81"/>
      <c r="G337" s="71">
        <f t="shared" si="33"/>
        <v>30000.898920000003</v>
      </c>
      <c r="H337" s="71">
        <f t="shared" si="33"/>
        <v>5406.24821</v>
      </c>
      <c r="I337" s="71">
        <f t="shared" si="33"/>
        <v>5643.73538</v>
      </c>
    </row>
    <row r="338" spans="1:9" s="66" customFormat="1" ht="24" customHeight="1">
      <c r="A338" s="112" t="s">
        <v>311</v>
      </c>
      <c r="B338" s="89" t="s">
        <v>47</v>
      </c>
      <c r="C338" s="81" t="s">
        <v>75</v>
      </c>
      <c r="D338" s="81" t="s">
        <v>56</v>
      </c>
      <c r="E338" s="81" t="s">
        <v>313</v>
      </c>
      <c r="F338" s="81"/>
      <c r="G338" s="71">
        <f t="shared" si="33"/>
        <v>30000.898920000003</v>
      </c>
      <c r="H338" s="71">
        <f t="shared" si="33"/>
        <v>5406.24821</v>
      </c>
      <c r="I338" s="71">
        <f t="shared" si="33"/>
        <v>5643.73538</v>
      </c>
    </row>
    <row r="339" spans="1:9" s="66" customFormat="1" ht="34.5" customHeight="1">
      <c r="A339" s="112" t="s">
        <v>354</v>
      </c>
      <c r="B339" s="89" t="s">
        <v>47</v>
      </c>
      <c r="C339" s="81" t="s">
        <v>75</v>
      </c>
      <c r="D339" s="81" t="s">
        <v>56</v>
      </c>
      <c r="E339" s="81" t="s">
        <v>314</v>
      </c>
      <c r="F339" s="81"/>
      <c r="G339" s="71">
        <f>G340+G341+G342</f>
        <v>30000.898920000003</v>
      </c>
      <c r="H339" s="71">
        <f>H340+H341+H342</f>
        <v>5406.24821</v>
      </c>
      <c r="I339" s="71">
        <f>I340+I341+I342</f>
        <v>5643.73538</v>
      </c>
    </row>
    <row r="340" spans="1:9" s="66" customFormat="1" ht="15.75" customHeight="1">
      <c r="A340" s="113" t="s">
        <v>126</v>
      </c>
      <c r="B340" s="89" t="s">
        <v>47</v>
      </c>
      <c r="C340" s="81" t="s">
        <v>75</v>
      </c>
      <c r="D340" s="81" t="s">
        <v>56</v>
      </c>
      <c r="E340" s="81" t="s">
        <v>314</v>
      </c>
      <c r="F340" s="81" t="s">
        <v>299</v>
      </c>
      <c r="G340" s="58">
        <f>16179.33273+677.73361+2960.29162+1568.32945</f>
        <v>21385.687410000002</v>
      </c>
      <c r="H340" s="71">
        <v>4656.06411</v>
      </c>
      <c r="I340" s="71">
        <v>4866.33592</v>
      </c>
    </row>
    <row r="341" spans="1:9" s="66" customFormat="1" ht="15.75" customHeight="1">
      <c r="A341" s="95" t="s">
        <v>124</v>
      </c>
      <c r="B341" s="89" t="s">
        <v>47</v>
      </c>
      <c r="C341" s="81" t="s">
        <v>75</v>
      </c>
      <c r="D341" s="81" t="s">
        <v>56</v>
      </c>
      <c r="E341" s="81" t="s">
        <v>314</v>
      </c>
      <c r="F341" s="81" t="s">
        <v>64</v>
      </c>
      <c r="G341" s="58">
        <f>4817.26461+165+200+20+831.74043+1622.2695</f>
        <v>7656.27454</v>
      </c>
      <c r="H341" s="71">
        <v>750.1841</v>
      </c>
      <c r="I341" s="71">
        <v>777.39946</v>
      </c>
    </row>
    <row r="342" spans="1:9" s="66" customFormat="1" ht="15.75" customHeight="1">
      <c r="A342" s="95" t="s">
        <v>296</v>
      </c>
      <c r="B342" s="89" t="s">
        <v>47</v>
      </c>
      <c r="C342" s="81" t="s">
        <v>75</v>
      </c>
      <c r="D342" s="81" t="s">
        <v>56</v>
      </c>
      <c r="E342" s="81" t="s">
        <v>314</v>
      </c>
      <c r="F342" s="81" t="s">
        <v>298</v>
      </c>
      <c r="G342" s="58">
        <f>442.06797+20+496.869</f>
        <v>958.93697</v>
      </c>
      <c r="H342" s="71">
        <v>0</v>
      </c>
      <c r="I342" s="71">
        <v>0</v>
      </c>
    </row>
    <row r="343" spans="1:9" s="66" customFormat="1" ht="15" customHeight="1">
      <c r="A343" s="100" t="s">
        <v>156</v>
      </c>
      <c r="B343" s="93" t="s">
        <v>47</v>
      </c>
      <c r="C343" s="94" t="s">
        <v>75</v>
      </c>
      <c r="D343" s="94" t="s">
        <v>69</v>
      </c>
      <c r="E343" s="81"/>
      <c r="F343" s="81"/>
      <c r="G343" s="69">
        <f>G344</f>
        <v>1998.24413</v>
      </c>
      <c r="H343" s="69">
        <f>H344</f>
        <v>0</v>
      </c>
      <c r="I343" s="69">
        <f>I344</f>
        <v>0</v>
      </c>
    </row>
    <row r="344" spans="1:9" s="66" customFormat="1" ht="24" customHeight="1">
      <c r="A344" s="92" t="s">
        <v>44</v>
      </c>
      <c r="B344" s="93" t="s">
        <v>47</v>
      </c>
      <c r="C344" s="94" t="s">
        <v>75</v>
      </c>
      <c r="D344" s="94" t="s">
        <v>69</v>
      </c>
      <c r="E344" s="94" t="s">
        <v>90</v>
      </c>
      <c r="F344" s="94"/>
      <c r="G344" s="69">
        <f>G349+G348</f>
        <v>1998.24413</v>
      </c>
      <c r="H344" s="69">
        <f>H351</f>
        <v>0</v>
      </c>
      <c r="I344" s="69">
        <f>I351</f>
        <v>0</v>
      </c>
    </row>
    <row r="345" spans="1:9" s="66" customFormat="1" ht="24" customHeight="1">
      <c r="A345" s="114" t="s">
        <v>367</v>
      </c>
      <c r="B345" s="89" t="s">
        <v>47</v>
      </c>
      <c r="C345" s="81" t="s">
        <v>75</v>
      </c>
      <c r="D345" s="81" t="s">
        <v>69</v>
      </c>
      <c r="E345" s="81" t="s">
        <v>368</v>
      </c>
      <c r="F345" s="81"/>
      <c r="G345" s="71">
        <f>G346</f>
        <v>319.73413</v>
      </c>
      <c r="H345" s="71">
        <v>0</v>
      </c>
      <c r="I345" s="71">
        <v>0</v>
      </c>
    </row>
    <row r="346" spans="1:9" s="66" customFormat="1" ht="24" customHeight="1">
      <c r="A346" s="114" t="s">
        <v>369</v>
      </c>
      <c r="B346" s="89" t="s">
        <v>47</v>
      </c>
      <c r="C346" s="81" t="s">
        <v>75</v>
      </c>
      <c r="D346" s="81" t="s">
        <v>69</v>
      </c>
      <c r="E346" s="81" t="s">
        <v>370</v>
      </c>
      <c r="F346" s="81"/>
      <c r="G346" s="71">
        <f>G347</f>
        <v>319.73413</v>
      </c>
      <c r="H346" s="71">
        <v>0</v>
      </c>
      <c r="I346" s="71">
        <v>0</v>
      </c>
    </row>
    <row r="347" spans="1:9" s="66" customFormat="1" ht="24" customHeight="1">
      <c r="A347" s="88" t="s">
        <v>371</v>
      </c>
      <c r="B347" s="124" t="s">
        <v>47</v>
      </c>
      <c r="C347" s="81" t="s">
        <v>75</v>
      </c>
      <c r="D347" s="81" t="s">
        <v>69</v>
      </c>
      <c r="E347" s="81" t="s">
        <v>372</v>
      </c>
      <c r="F347" s="81"/>
      <c r="G347" s="71">
        <f>G348</f>
        <v>319.73413</v>
      </c>
      <c r="H347" s="71">
        <v>0</v>
      </c>
      <c r="I347" s="71">
        <v>0</v>
      </c>
    </row>
    <row r="348" spans="1:9" s="66" customFormat="1" ht="24" customHeight="1">
      <c r="A348" s="88" t="s">
        <v>88</v>
      </c>
      <c r="B348" s="124" t="s">
        <v>47</v>
      </c>
      <c r="C348" s="81" t="s">
        <v>75</v>
      </c>
      <c r="D348" s="81" t="s">
        <v>69</v>
      </c>
      <c r="E348" s="81" t="s">
        <v>372</v>
      </c>
      <c r="F348" s="81" t="s">
        <v>84</v>
      </c>
      <c r="G348" s="71">
        <v>319.73413</v>
      </c>
      <c r="H348" s="71">
        <v>0</v>
      </c>
      <c r="I348" s="71">
        <v>0</v>
      </c>
    </row>
    <row r="349" spans="1:9" s="66" customFormat="1" ht="16.5" customHeight="1">
      <c r="A349" s="112" t="s">
        <v>262</v>
      </c>
      <c r="B349" s="89" t="s">
        <v>47</v>
      </c>
      <c r="C349" s="81" t="s">
        <v>75</v>
      </c>
      <c r="D349" s="81" t="s">
        <v>69</v>
      </c>
      <c r="E349" s="81" t="s">
        <v>265</v>
      </c>
      <c r="F349" s="81"/>
      <c r="G349" s="71">
        <f aca="true" t="shared" si="34" ref="G349:I350">G350</f>
        <v>1678.51</v>
      </c>
      <c r="H349" s="71">
        <f t="shared" si="34"/>
        <v>0</v>
      </c>
      <c r="I349" s="71">
        <f t="shared" si="34"/>
        <v>0</v>
      </c>
    </row>
    <row r="350" spans="1:9" s="66" customFormat="1" ht="25.5" customHeight="1">
      <c r="A350" s="112" t="s">
        <v>405</v>
      </c>
      <c r="B350" s="89" t="s">
        <v>47</v>
      </c>
      <c r="C350" s="81" t="s">
        <v>75</v>
      </c>
      <c r="D350" s="81" t="s">
        <v>69</v>
      </c>
      <c r="E350" s="81" t="s">
        <v>266</v>
      </c>
      <c r="F350" s="81"/>
      <c r="G350" s="71">
        <f t="shared" si="34"/>
        <v>1678.51</v>
      </c>
      <c r="H350" s="71">
        <f t="shared" si="34"/>
        <v>0</v>
      </c>
      <c r="I350" s="71">
        <f t="shared" si="34"/>
        <v>0</v>
      </c>
    </row>
    <row r="351" spans="1:9" s="66" customFormat="1" ht="27" customHeight="1">
      <c r="A351" s="112" t="s">
        <v>406</v>
      </c>
      <c r="B351" s="89" t="s">
        <v>47</v>
      </c>
      <c r="C351" s="81" t="s">
        <v>75</v>
      </c>
      <c r="D351" s="81" t="s">
        <v>69</v>
      </c>
      <c r="E351" s="81" t="s">
        <v>264</v>
      </c>
      <c r="F351" s="81"/>
      <c r="G351" s="71">
        <f>G352</f>
        <v>1678.51</v>
      </c>
      <c r="H351" s="71">
        <v>0</v>
      </c>
      <c r="I351" s="71">
        <v>0</v>
      </c>
    </row>
    <row r="352" spans="1:9" s="66" customFormat="1" ht="16.5" customHeight="1">
      <c r="A352" s="88" t="s">
        <v>88</v>
      </c>
      <c r="B352" s="89" t="s">
        <v>47</v>
      </c>
      <c r="C352" s="81" t="s">
        <v>75</v>
      </c>
      <c r="D352" s="81" t="s">
        <v>69</v>
      </c>
      <c r="E352" s="81" t="s">
        <v>264</v>
      </c>
      <c r="F352" s="81" t="s">
        <v>84</v>
      </c>
      <c r="G352" s="71">
        <v>1678.51</v>
      </c>
      <c r="H352" s="71">
        <v>0</v>
      </c>
      <c r="I352" s="71">
        <v>0</v>
      </c>
    </row>
    <row r="353" spans="1:9" s="66" customFormat="1" ht="16.5" customHeight="1">
      <c r="A353" s="100" t="s">
        <v>343</v>
      </c>
      <c r="B353" s="93" t="s">
        <v>47</v>
      </c>
      <c r="C353" s="94" t="s">
        <v>75</v>
      </c>
      <c r="D353" s="94" t="s">
        <v>83</v>
      </c>
      <c r="E353" s="81"/>
      <c r="F353" s="81"/>
      <c r="G353" s="69">
        <f aca="true" t="shared" si="35" ref="G353:I357">G354</f>
        <v>115</v>
      </c>
      <c r="H353" s="69">
        <f t="shared" si="35"/>
        <v>0</v>
      </c>
      <c r="I353" s="69">
        <f t="shared" si="35"/>
        <v>0</v>
      </c>
    </row>
    <row r="354" spans="1:9" s="66" customFormat="1" ht="23.25" customHeight="1">
      <c r="A354" s="92" t="s">
        <v>44</v>
      </c>
      <c r="B354" s="93" t="s">
        <v>47</v>
      </c>
      <c r="C354" s="94" t="s">
        <v>75</v>
      </c>
      <c r="D354" s="94" t="s">
        <v>83</v>
      </c>
      <c r="E354" s="94" t="s">
        <v>90</v>
      </c>
      <c r="F354" s="81"/>
      <c r="G354" s="69">
        <f t="shared" si="35"/>
        <v>115</v>
      </c>
      <c r="H354" s="69">
        <f t="shared" si="35"/>
        <v>0</v>
      </c>
      <c r="I354" s="69">
        <f t="shared" si="35"/>
        <v>0</v>
      </c>
    </row>
    <row r="355" spans="1:9" s="66" customFormat="1" ht="25.5" customHeight="1">
      <c r="A355" s="95" t="s">
        <v>336</v>
      </c>
      <c r="B355" s="89" t="s">
        <v>47</v>
      </c>
      <c r="C355" s="81" t="s">
        <v>75</v>
      </c>
      <c r="D355" s="81" t="s">
        <v>83</v>
      </c>
      <c r="E355" s="81" t="s">
        <v>339</v>
      </c>
      <c r="F355" s="81"/>
      <c r="G355" s="71">
        <f t="shared" si="35"/>
        <v>115</v>
      </c>
      <c r="H355" s="71">
        <f t="shared" si="35"/>
        <v>0</v>
      </c>
      <c r="I355" s="71">
        <f t="shared" si="35"/>
        <v>0</v>
      </c>
    </row>
    <row r="356" spans="1:9" s="66" customFormat="1" ht="16.5" customHeight="1">
      <c r="A356" s="95" t="s">
        <v>337</v>
      </c>
      <c r="B356" s="89" t="s">
        <v>47</v>
      </c>
      <c r="C356" s="81" t="s">
        <v>75</v>
      </c>
      <c r="D356" s="81" t="s">
        <v>83</v>
      </c>
      <c r="E356" s="81" t="s">
        <v>340</v>
      </c>
      <c r="F356" s="81"/>
      <c r="G356" s="71">
        <f t="shared" si="35"/>
        <v>115</v>
      </c>
      <c r="H356" s="71">
        <f t="shared" si="35"/>
        <v>0</v>
      </c>
      <c r="I356" s="71">
        <f t="shared" si="35"/>
        <v>0</v>
      </c>
    </row>
    <row r="357" spans="1:9" s="66" customFormat="1" ht="16.5" customHeight="1">
      <c r="A357" s="95" t="s">
        <v>338</v>
      </c>
      <c r="B357" s="89" t="s">
        <v>47</v>
      </c>
      <c r="C357" s="81" t="s">
        <v>75</v>
      </c>
      <c r="D357" s="81" t="s">
        <v>83</v>
      </c>
      <c r="E357" s="81" t="s">
        <v>341</v>
      </c>
      <c r="F357" s="81"/>
      <c r="G357" s="71">
        <f t="shared" si="35"/>
        <v>115</v>
      </c>
      <c r="H357" s="71">
        <f t="shared" si="35"/>
        <v>0</v>
      </c>
      <c r="I357" s="71">
        <f t="shared" si="35"/>
        <v>0</v>
      </c>
    </row>
    <row r="358" spans="1:9" s="66" customFormat="1" ht="16.5" customHeight="1">
      <c r="A358" s="95" t="s">
        <v>124</v>
      </c>
      <c r="B358" s="89" t="s">
        <v>47</v>
      </c>
      <c r="C358" s="81" t="s">
        <v>75</v>
      </c>
      <c r="D358" s="81" t="s">
        <v>83</v>
      </c>
      <c r="E358" s="81" t="s">
        <v>341</v>
      </c>
      <c r="F358" s="81" t="s">
        <v>64</v>
      </c>
      <c r="G358" s="71">
        <v>115</v>
      </c>
      <c r="H358" s="71">
        <v>0</v>
      </c>
      <c r="I358" s="71">
        <v>0</v>
      </c>
    </row>
    <row r="359" spans="1:9" s="66" customFormat="1" ht="27" customHeight="1">
      <c r="A359" s="125" t="s">
        <v>153</v>
      </c>
      <c r="B359" s="93" t="s">
        <v>47</v>
      </c>
      <c r="C359" s="94" t="s">
        <v>74</v>
      </c>
      <c r="D359" s="94" t="s">
        <v>56</v>
      </c>
      <c r="E359" s="94"/>
      <c r="F359" s="94"/>
      <c r="G359" s="69">
        <f aca="true" t="shared" si="36" ref="G359:I361">G360</f>
        <v>400</v>
      </c>
      <c r="H359" s="69">
        <f t="shared" si="36"/>
        <v>813.4</v>
      </c>
      <c r="I359" s="69">
        <f t="shared" si="36"/>
        <v>813.4</v>
      </c>
    </row>
    <row r="360" spans="1:9" s="66" customFormat="1" ht="15.75" customHeight="1">
      <c r="A360" s="88" t="s">
        <v>27</v>
      </c>
      <c r="B360" s="89" t="s">
        <v>47</v>
      </c>
      <c r="C360" s="81" t="s">
        <v>74</v>
      </c>
      <c r="D360" s="81" t="s">
        <v>56</v>
      </c>
      <c r="E360" s="81" t="s">
        <v>99</v>
      </c>
      <c r="F360" s="94"/>
      <c r="G360" s="71">
        <f t="shared" si="36"/>
        <v>400</v>
      </c>
      <c r="H360" s="71">
        <f t="shared" si="36"/>
        <v>813.4</v>
      </c>
      <c r="I360" s="71">
        <f t="shared" si="36"/>
        <v>813.4</v>
      </c>
    </row>
    <row r="361" spans="1:9" s="66" customFormat="1" ht="15" customHeight="1">
      <c r="A361" s="88" t="s">
        <v>28</v>
      </c>
      <c r="B361" s="89" t="s">
        <v>47</v>
      </c>
      <c r="C361" s="81" t="s">
        <v>74</v>
      </c>
      <c r="D361" s="81" t="s">
        <v>56</v>
      </c>
      <c r="E361" s="81" t="s">
        <v>65</v>
      </c>
      <c r="F361" s="94"/>
      <c r="G361" s="71">
        <f t="shared" si="36"/>
        <v>400</v>
      </c>
      <c r="H361" s="71">
        <f t="shared" si="36"/>
        <v>813.4</v>
      </c>
      <c r="I361" s="71">
        <f t="shared" si="36"/>
        <v>813.4</v>
      </c>
    </row>
    <row r="362" spans="1:9" s="66" customFormat="1" ht="14.25" customHeight="1">
      <c r="A362" s="88" t="s">
        <v>28</v>
      </c>
      <c r="B362" s="89" t="s">
        <v>47</v>
      </c>
      <c r="C362" s="81" t="s">
        <v>74</v>
      </c>
      <c r="D362" s="81" t="s">
        <v>56</v>
      </c>
      <c r="E362" s="81" t="s">
        <v>65</v>
      </c>
      <c r="F362" s="94"/>
      <c r="G362" s="71">
        <f>G364</f>
        <v>400</v>
      </c>
      <c r="H362" s="71">
        <f>H363</f>
        <v>813.4</v>
      </c>
      <c r="I362" s="71">
        <f>I363</f>
        <v>813.4</v>
      </c>
    </row>
    <row r="363" spans="1:9" s="66" customFormat="1" ht="15.75" customHeight="1">
      <c r="A363" s="88" t="s">
        <v>123</v>
      </c>
      <c r="B363" s="89" t="s">
        <v>47</v>
      </c>
      <c r="C363" s="81" t="s">
        <v>74</v>
      </c>
      <c r="D363" s="81" t="s">
        <v>56</v>
      </c>
      <c r="E363" s="81" t="s">
        <v>152</v>
      </c>
      <c r="F363" s="94"/>
      <c r="G363" s="71">
        <f>G364</f>
        <v>400</v>
      </c>
      <c r="H363" s="71">
        <f>H364</f>
        <v>813.4</v>
      </c>
      <c r="I363" s="71">
        <f>I364</f>
        <v>813.4</v>
      </c>
    </row>
    <row r="364" spans="1:9" s="66" customFormat="1" ht="14.25" customHeight="1">
      <c r="A364" s="88" t="s">
        <v>23</v>
      </c>
      <c r="B364" s="89" t="s">
        <v>47</v>
      </c>
      <c r="C364" s="81" t="s">
        <v>74</v>
      </c>
      <c r="D364" s="81" t="s">
        <v>56</v>
      </c>
      <c r="E364" s="81" t="s">
        <v>152</v>
      </c>
      <c r="F364" s="81" t="s">
        <v>22</v>
      </c>
      <c r="G364" s="71">
        <v>400</v>
      </c>
      <c r="H364" s="58">
        <v>813.4</v>
      </c>
      <c r="I364" s="58">
        <v>813.4</v>
      </c>
    </row>
    <row r="365" spans="1:9" s="66" customFormat="1" ht="18" customHeight="1">
      <c r="A365" s="105" t="s">
        <v>42</v>
      </c>
      <c r="B365" s="106" t="s">
        <v>104</v>
      </c>
      <c r="C365" s="81"/>
      <c r="D365" s="81"/>
      <c r="E365" s="94"/>
      <c r="F365" s="81"/>
      <c r="G365" s="69">
        <f>G366</f>
        <v>3262.73805</v>
      </c>
      <c r="H365" s="69">
        <f>H366</f>
        <v>3194.51646</v>
      </c>
      <c r="I365" s="69">
        <f>I366</f>
        <v>3318.90511</v>
      </c>
    </row>
    <row r="366" spans="1:9" s="66" customFormat="1" ht="14.25" customHeight="1">
      <c r="A366" s="100" t="s">
        <v>1</v>
      </c>
      <c r="B366" s="102" t="s">
        <v>104</v>
      </c>
      <c r="C366" s="94" t="s">
        <v>56</v>
      </c>
      <c r="D366" s="94" t="s">
        <v>57</v>
      </c>
      <c r="E366" s="94"/>
      <c r="F366" s="94"/>
      <c r="G366" s="69">
        <f>G367+G375</f>
        <v>3262.73805</v>
      </c>
      <c r="H366" s="69">
        <f>H367+H375</f>
        <v>3194.51646</v>
      </c>
      <c r="I366" s="69">
        <f>I367+I375</f>
        <v>3318.90511</v>
      </c>
    </row>
    <row r="367" spans="1:9" s="66" customFormat="1" ht="27.75" customHeight="1">
      <c r="A367" s="100" t="s">
        <v>41</v>
      </c>
      <c r="B367" s="102" t="s">
        <v>104</v>
      </c>
      <c r="C367" s="94" t="s">
        <v>56</v>
      </c>
      <c r="D367" s="94" t="s">
        <v>69</v>
      </c>
      <c r="E367" s="81"/>
      <c r="F367" s="81"/>
      <c r="G367" s="69">
        <f aca="true" t="shared" si="37" ref="G367:I370">G368</f>
        <v>1581.6549999999997</v>
      </c>
      <c r="H367" s="70">
        <f t="shared" si="37"/>
        <v>1602.55</v>
      </c>
      <c r="I367" s="70">
        <f t="shared" si="37"/>
        <v>1666.66</v>
      </c>
    </row>
    <row r="368" spans="1:9" s="66" customFormat="1" ht="27.75" customHeight="1">
      <c r="A368" s="92" t="s">
        <v>127</v>
      </c>
      <c r="B368" s="89" t="s">
        <v>104</v>
      </c>
      <c r="C368" s="81" t="s">
        <v>56</v>
      </c>
      <c r="D368" s="81" t="s">
        <v>69</v>
      </c>
      <c r="E368" s="81" t="s">
        <v>132</v>
      </c>
      <c r="F368" s="81"/>
      <c r="G368" s="71">
        <f t="shared" si="37"/>
        <v>1581.6549999999997</v>
      </c>
      <c r="H368" s="72">
        <f t="shared" si="37"/>
        <v>1602.55</v>
      </c>
      <c r="I368" s="72">
        <f t="shared" si="37"/>
        <v>1666.66</v>
      </c>
    </row>
    <row r="369" spans="1:9" s="66" customFormat="1" ht="14.25" customHeight="1">
      <c r="A369" s="88" t="s">
        <v>36</v>
      </c>
      <c r="B369" s="89" t="s">
        <v>104</v>
      </c>
      <c r="C369" s="81" t="s">
        <v>56</v>
      </c>
      <c r="D369" s="81" t="s">
        <v>69</v>
      </c>
      <c r="E369" s="81" t="s">
        <v>68</v>
      </c>
      <c r="F369" s="81"/>
      <c r="G369" s="71">
        <f t="shared" si="37"/>
        <v>1581.6549999999997</v>
      </c>
      <c r="H369" s="72">
        <f t="shared" si="37"/>
        <v>1602.55</v>
      </c>
      <c r="I369" s="72">
        <f t="shared" si="37"/>
        <v>1666.66</v>
      </c>
    </row>
    <row r="370" spans="1:9" s="66" customFormat="1" ht="15" customHeight="1">
      <c r="A370" s="88" t="s">
        <v>28</v>
      </c>
      <c r="B370" s="89" t="s">
        <v>104</v>
      </c>
      <c r="C370" s="81" t="s">
        <v>56</v>
      </c>
      <c r="D370" s="81" t="s">
        <v>69</v>
      </c>
      <c r="E370" s="81" t="s">
        <v>70</v>
      </c>
      <c r="F370" s="81"/>
      <c r="G370" s="71">
        <f>G371+G374</f>
        <v>1581.6549999999997</v>
      </c>
      <c r="H370" s="72">
        <f t="shared" si="37"/>
        <v>1602.55</v>
      </c>
      <c r="I370" s="72">
        <f t="shared" si="37"/>
        <v>1666.66</v>
      </c>
    </row>
    <row r="371" spans="1:9" s="66" customFormat="1" ht="15.75" customHeight="1">
      <c r="A371" s="88" t="s">
        <v>129</v>
      </c>
      <c r="B371" s="89" t="s">
        <v>104</v>
      </c>
      <c r="C371" s="81" t="s">
        <v>56</v>
      </c>
      <c r="D371" s="81" t="s">
        <v>69</v>
      </c>
      <c r="E371" s="81" t="s">
        <v>133</v>
      </c>
      <c r="F371" s="81"/>
      <c r="G371" s="71">
        <f>G372+G373</f>
        <v>1554.9199999999998</v>
      </c>
      <c r="H371" s="72">
        <f>H372</f>
        <v>1602.55</v>
      </c>
      <c r="I371" s="72">
        <f>I372</f>
        <v>1666.66</v>
      </c>
    </row>
    <row r="372" spans="1:9" s="66" customFormat="1" ht="16.5" customHeight="1">
      <c r="A372" s="88" t="s">
        <v>63</v>
      </c>
      <c r="B372" s="89" t="s">
        <v>104</v>
      </c>
      <c r="C372" s="81" t="s">
        <v>56</v>
      </c>
      <c r="D372" s="81" t="s">
        <v>69</v>
      </c>
      <c r="E372" s="81" t="s">
        <v>133</v>
      </c>
      <c r="F372" s="81" t="s">
        <v>59</v>
      </c>
      <c r="G372" s="71">
        <v>1554.62</v>
      </c>
      <c r="H372" s="71">
        <v>1602.55</v>
      </c>
      <c r="I372" s="71">
        <v>1666.66</v>
      </c>
    </row>
    <row r="373" spans="1:9" s="66" customFormat="1" ht="16.5" customHeight="1">
      <c r="A373" s="95" t="s">
        <v>296</v>
      </c>
      <c r="B373" s="89" t="s">
        <v>104</v>
      </c>
      <c r="C373" s="81" t="s">
        <v>56</v>
      </c>
      <c r="D373" s="81" t="s">
        <v>69</v>
      </c>
      <c r="E373" s="81" t="s">
        <v>133</v>
      </c>
      <c r="F373" s="81" t="s">
        <v>298</v>
      </c>
      <c r="G373" s="58">
        <v>0.3</v>
      </c>
      <c r="H373" s="71">
        <v>0</v>
      </c>
      <c r="I373" s="71">
        <v>0</v>
      </c>
    </row>
    <row r="374" spans="1:9" s="66" customFormat="1" ht="22.5">
      <c r="A374" s="143" t="s">
        <v>419</v>
      </c>
      <c r="B374" s="89" t="s">
        <v>104</v>
      </c>
      <c r="C374" s="81" t="s">
        <v>56</v>
      </c>
      <c r="D374" s="81" t="s">
        <v>69</v>
      </c>
      <c r="E374" s="131" t="s">
        <v>421</v>
      </c>
      <c r="F374" s="81" t="s">
        <v>59</v>
      </c>
      <c r="G374" s="58">
        <f>20.534+6.201</f>
        <v>26.735</v>
      </c>
      <c r="H374" s="71">
        <v>0</v>
      </c>
      <c r="I374" s="71">
        <v>0</v>
      </c>
    </row>
    <row r="375" spans="1:9" s="66" customFormat="1" ht="37.5" customHeight="1">
      <c r="A375" s="125" t="s">
        <v>169</v>
      </c>
      <c r="B375" s="102" t="s">
        <v>104</v>
      </c>
      <c r="C375" s="94" t="s">
        <v>56</v>
      </c>
      <c r="D375" s="94" t="s">
        <v>73</v>
      </c>
      <c r="E375" s="109"/>
      <c r="F375" s="109"/>
      <c r="G375" s="69">
        <f aca="true" t="shared" si="38" ref="G375:I378">G376</f>
        <v>1681.08305</v>
      </c>
      <c r="H375" s="70">
        <f t="shared" si="38"/>
        <v>1591.96646</v>
      </c>
      <c r="I375" s="70">
        <f t="shared" si="38"/>
        <v>1652.24511</v>
      </c>
    </row>
    <row r="376" spans="1:9" s="66" customFormat="1" ht="21" customHeight="1">
      <c r="A376" s="92" t="s">
        <v>127</v>
      </c>
      <c r="B376" s="89" t="s">
        <v>104</v>
      </c>
      <c r="C376" s="81" t="s">
        <v>56</v>
      </c>
      <c r="D376" s="81" t="s">
        <v>73</v>
      </c>
      <c r="E376" s="81" t="s">
        <v>107</v>
      </c>
      <c r="F376" s="109"/>
      <c r="G376" s="69">
        <f t="shared" si="38"/>
        <v>1681.08305</v>
      </c>
      <c r="H376" s="70">
        <f t="shared" si="38"/>
        <v>1591.96646</v>
      </c>
      <c r="I376" s="70">
        <f t="shared" si="38"/>
        <v>1652.24511</v>
      </c>
    </row>
    <row r="377" spans="1:9" s="66" customFormat="1" ht="14.25" customHeight="1">
      <c r="A377" s="88" t="s">
        <v>26</v>
      </c>
      <c r="B377" s="89" t="s">
        <v>104</v>
      </c>
      <c r="C377" s="81" t="s">
        <v>56</v>
      </c>
      <c r="D377" s="81" t="s">
        <v>73</v>
      </c>
      <c r="E377" s="81" t="s">
        <v>61</v>
      </c>
      <c r="F377" s="109"/>
      <c r="G377" s="71">
        <f t="shared" si="38"/>
        <v>1681.08305</v>
      </c>
      <c r="H377" s="72">
        <f t="shared" si="38"/>
        <v>1591.96646</v>
      </c>
      <c r="I377" s="72">
        <f t="shared" si="38"/>
        <v>1652.24511</v>
      </c>
    </row>
    <row r="378" spans="1:9" s="66" customFormat="1" ht="13.5" customHeight="1">
      <c r="A378" s="88" t="s">
        <v>28</v>
      </c>
      <c r="B378" s="89" t="s">
        <v>104</v>
      </c>
      <c r="C378" s="81" t="s">
        <v>56</v>
      </c>
      <c r="D378" s="81" t="s">
        <v>73</v>
      </c>
      <c r="E378" s="81" t="s">
        <v>72</v>
      </c>
      <c r="F378" s="109"/>
      <c r="G378" s="71">
        <f>G379+G383</f>
        <v>1681.08305</v>
      </c>
      <c r="H378" s="72">
        <f t="shared" si="38"/>
        <v>1591.96646</v>
      </c>
      <c r="I378" s="72">
        <f t="shared" si="38"/>
        <v>1652.24511</v>
      </c>
    </row>
    <row r="379" spans="1:9" s="66" customFormat="1" ht="16.5" customHeight="1">
      <c r="A379" s="88" t="s">
        <v>129</v>
      </c>
      <c r="B379" s="89" t="s">
        <v>104</v>
      </c>
      <c r="C379" s="81" t="s">
        <v>56</v>
      </c>
      <c r="D379" s="81" t="s">
        <v>73</v>
      </c>
      <c r="E379" s="81" t="s">
        <v>122</v>
      </c>
      <c r="F379" s="81"/>
      <c r="G379" s="71">
        <f>G380+G381+G382</f>
        <v>1662.31905</v>
      </c>
      <c r="H379" s="72">
        <f>H380+H383</f>
        <v>1591.96646</v>
      </c>
      <c r="I379" s="72">
        <f>I380+I383</f>
        <v>1652.24511</v>
      </c>
    </row>
    <row r="380" spans="1:9" s="66" customFormat="1" ht="15.75" customHeight="1">
      <c r="A380" s="88" t="s">
        <v>63</v>
      </c>
      <c r="B380" s="89" t="s">
        <v>104</v>
      </c>
      <c r="C380" s="81" t="s">
        <v>56</v>
      </c>
      <c r="D380" s="81" t="s">
        <v>73</v>
      </c>
      <c r="E380" s="81" t="s">
        <v>122</v>
      </c>
      <c r="F380" s="81" t="s">
        <v>59</v>
      </c>
      <c r="G380" s="58">
        <f>1459.00621+0.5+3</f>
        <v>1462.50621</v>
      </c>
      <c r="H380" s="72">
        <v>1506.96646</v>
      </c>
      <c r="I380" s="72">
        <v>1567.24511</v>
      </c>
    </row>
    <row r="381" spans="1:9" s="66" customFormat="1" ht="17.25" customHeight="1">
      <c r="A381" s="88" t="s">
        <v>110</v>
      </c>
      <c r="B381" s="89" t="s">
        <v>104</v>
      </c>
      <c r="C381" s="81" t="s">
        <v>56</v>
      </c>
      <c r="D381" s="81" t="s">
        <v>73</v>
      </c>
      <c r="E381" s="81" t="s">
        <v>122</v>
      </c>
      <c r="F381" s="81" t="s">
        <v>64</v>
      </c>
      <c r="G381" s="58">
        <f>183.95-3</f>
        <v>180.95</v>
      </c>
      <c r="H381" s="72">
        <v>85</v>
      </c>
      <c r="I381" s="72">
        <v>85</v>
      </c>
    </row>
    <row r="382" spans="1:9" s="66" customFormat="1" ht="15.75" customHeight="1">
      <c r="A382" s="95" t="s">
        <v>296</v>
      </c>
      <c r="B382" s="89" t="s">
        <v>47</v>
      </c>
      <c r="C382" s="81" t="s">
        <v>56</v>
      </c>
      <c r="D382" s="81" t="s">
        <v>58</v>
      </c>
      <c r="E382" s="81" t="s">
        <v>122</v>
      </c>
      <c r="F382" s="81" t="s">
        <v>298</v>
      </c>
      <c r="G382" s="58">
        <f>19.66284-0.8</f>
        <v>18.86284</v>
      </c>
      <c r="H382" s="71">
        <v>0</v>
      </c>
      <c r="I382" s="71">
        <v>0</v>
      </c>
    </row>
    <row r="383" spans="1:9" s="66" customFormat="1" ht="22.5">
      <c r="A383" s="143" t="s">
        <v>419</v>
      </c>
      <c r="B383" s="89" t="s">
        <v>104</v>
      </c>
      <c r="C383" s="81" t="s">
        <v>56</v>
      </c>
      <c r="D383" s="81" t="s">
        <v>73</v>
      </c>
      <c r="E383" s="131" t="s">
        <v>420</v>
      </c>
      <c r="F383" s="81" t="s">
        <v>59</v>
      </c>
      <c r="G383" s="58">
        <f>14.412+4.352</f>
        <v>18.764000000000003</v>
      </c>
      <c r="H383" s="72">
        <v>85</v>
      </c>
      <c r="I383" s="72">
        <v>85</v>
      </c>
    </row>
  </sheetData>
  <mergeCells count="15">
    <mergeCell ref="F4:G4"/>
    <mergeCell ref="A5:I5"/>
    <mergeCell ref="A6:A7"/>
    <mergeCell ref="B6:B7"/>
    <mergeCell ref="C6:C7"/>
    <mergeCell ref="D6:D7"/>
    <mergeCell ref="E6:E7"/>
    <mergeCell ref="F6:F7"/>
    <mergeCell ref="G6:I6"/>
    <mergeCell ref="F3:G3"/>
    <mergeCell ref="H3:I3"/>
    <mergeCell ref="F1:G1"/>
    <mergeCell ref="H1:I1"/>
    <mergeCell ref="F2:G2"/>
    <mergeCell ref="H2:I2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8"/>
  <sheetViews>
    <sheetView zoomScale="150" zoomScaleNormal="150" workbookViewId="0" topLeftCell="A358">
      <selection activeCell="G371" sqref="G371"/>
    </sheetView>
  </sheetViews>
  <sheetFormatPr defaultColWidth="9.00390625" defaultRowHeight="12.75"/>
  <cols>
    <col min="1" max="1" width="61.625" style="126" customWidth="1"/>
    <col min="2" max="2" width="4.75390625" style="127" customWidth="1"/>
    <col min="3" max="3" width="5.00390625" style="127" customWidth="1"/>
    <col min="4" max="4" width="4.375" style="127" customWidth="1"/>
    <col min="5" max="5" width="11.00390625" style="127" customWidth="1"/>
    <col min="6" max="6" width="5.375" style="127" customWidth="1"/>
    <col min="7" max="7" width="16.875" style="74" customWidth="1"/>
    <col min="8" max="8" width="20.375" style="74" customWidth="1"/>
    <col min="9" max="9" width="17.00390625" style="74" customWidth="1"/>
    <col min="10" max="16384" width="9.125" style="2" customWidth="1"/>
  </cols>
  <sheetData>
    <row r="1" spans="1:9" ht="12.75" customHeight="1">
      <c r="A1" s="96"/>
      <c r="B1" s="97"/>
      <c r="C1" s="97"/>
      <c r="D1" s="97"/>
      <c r="E1" s="98"/>
      <c r="F1" s="154"/>
      <c r="G1" s="154"/>
      <c r="H1" s="155" t="s">
        <v>17</v>
      </c>
      <c r="I1" s="155"/>
    </row>
    <row r="2" spans="1:9" ht="29.25" customHeight="1">
      <c r="A2" s="96"/>
      <c r="B2" s="97"/>
      <c r="C2" s="97"/>
      <c r="D2" s="97"/>
      <c r="E2" s="99"/>
      <c r="F2" s="147"/>
      <c r="G2" s="147"/>
      <c r="H2" s="153" t="s">
        <v>35</v>
      </c>
      <c r="I2" s="153"/>
    </row>
    <row r="3" spans="1:9" ht="15" customHeight="1">
      <c r="A3" s="96"/>
      <c r="B3" s="97"/>
      <c r="C3" s="97"/>
      <c r="D3" s="97"/>
      <c r="E3" s="99"/>
      <c r="F3" s="147"/>
      <c r="G3" s="147"/>
      <c r="H3" s="153" t="s">
        <v>412</v>
      </c>
      <c r="I3" s="153"/>
    </row>
    <row r="4" spans="1:9" ht="15.75" customHeight="1">
      <c r="A4" s="96"/>
      <c r="B4" s="97"/>
      <c r="C4" s="97"/>
      <c r="D4" s="97"/>
      <c r="E4" s="99"/>
      <c r="F4" s="147"/>
      <c r="G4" s="147"/>
      <c r="I4" s="74" t="s">
        <v>329</v>
      </c>
    </row>
    <row r="5" spans="1:9" ht="16.5" customHeight="1">
      <c r="A5" s="148" t="s">
        <v>328</v>
      </c>
      <c r="B5" s="148"/>
      <c r="C5" s="148"/>
      <c r="D5" s="148"/>
      <c r="E5" s="148"/>
      <c r="F5" s="148"/>
      <c r="G5" s="148"/>
      <c r="H5" s="148"/>
      <c r="I5" s="148"/>
    </row>
    <row r="6" spans="1:9" ht="13.5" customHeight="1">
      <c r="A6" s="149" t="s">
        <v>0</v>
      </c>
      <c r="B6" s="150" t="s">
        <v>52</v>
      </c>
      <c r="C6" s="151" t="s">
        <v>53</v>
      </c>
      <c r="D6" s="151" t="s">
        <v>55</v>
      </c>
      <c r="E6" s="151" t="s">
        <v>32</v>
      </c>
      <c r="F6" s="151" t="s">
        <v>33</v>
      </c>
      <c r="G6" s="152" t="s">
        <v>154</v>
      </c>
      <c r="H6" s="152"/>
      <c r="I6" s="152"/>
    </row>
    <row r="7" spans="1:9" ht="41.25" customHeight="1">
      <c r="A7" s="149"/>
      <c r="B7" s="150"/>
      <c r="C7" s="151"/>
      <c r="D7" s="151"/>
      <c r="E7" s="151"/>
      <c r="F7" s="151"/>
      <c r="G7" s="67" t="s">
        <v>165</v>
      </c>
      <c r="H7" s="67" t="s">
        <v>185</v>
      </c>
      <c r="I7" s="67" t="s">
        <v>268</v>
      </c>
    </row>
    <row r="8" spans="1:9" ht="12.75" customHeight="1">
      <c r="A8" s="88">
        <v>1</v>
      </c>
      <c r="B8" s="103">
        <v>2</v>
      </c>
      <c r="C8" s="81" t="s">
        <v>34</v>
      </c>
      <c r="D8" s="81" t="s">
        <v>13</v>
      </c>
      <c r="E8" s="81" t="s">
        <v>14</v>
      </c>
      <c r="F8" s="81" t="s">
        <v>54</v>
      </c>
      <c r="G8" s="68">
        <v>7</v>
      </c>
      <c r="H8" s="75">
        <v>8</v>
      </c>
      <c r="I8" s="75">
        <v>9</v>
      </c>
    </row>
    <row r="9" spans="1:9" s="66" customFormat="1" ht="17.25" customHeight="1">
      <c r="A9" s="104" t="s">
        <v>8</v>
      </c>
      <c r="B9" s="103"/>
      <c r="C9" s="81"/>
      <c r="D9" s="81"/>
      <c r="E9" s="81"/>
      <c r="F9" s="81"/>
      <c r="G9" s="69">
        <f>G10+G363</f>
        <v>698687.77364</v>
      </c>
      <c r="H9" s="69">
        <f>H10+H363</f>
        <v>164295.31214</v>
      </c>
      <c r="I9" s="69">
        <f>I10+I363</f>
        <v>75977.93781</v>
      </c>
    </row>
    <row r="10" spans="1:9" s="66" customFormat="1" ht="18.75" customHeight="1">
      <c r="A10" s="105" t="s">
        <v>15</v>
      </c>
      <c r="B10" s="106" t="s">
        <v>47</v>
      </c>
      <c r="C10" s="107"/>
      <c r="D10" s="107"/>
      <c r="E10" s="107"/>
      <c r="F10" s="107"/>
      <c r="G10" s="69">
        <f>G11+G92+G101+G120+G151+G272+G291+G319+G332+G357</f>
        <v>695470.53459</v>
      </c>
      <c r="H10" s="69">
        <f>H11+H92+H101+H120+H151+H272+H291+H319+H332+H357</f>
        <v>161100.79567999998</v>
      </c>
      <c r="I10" s="69">
        <f>I11+I92+I101+I120+I151+I272+I291+I319+I332+I357</f>
        <v>72659.0327</v>
      </c>
    </row>
    <row r="11" spans="1:9" s="66" customFormat="1" ht="14.25" customHeight="1">
      <c r="A11" s="100" t="s">
        <v>1</v>
      </c>
      <c r="B11" s="102" t="s">
        <v>47</v>
      </c>
      <c r="C11" s="94" t="s">
        <v>56</v>
      </c>
      <c r="D11" s="94" t="s">
        <v>57</v>
      </c>
      <c r="E11" s="94"/>
      <c r="F11" s="94"/>
      <c r="G11" s="69">
        <f>G12+G43+G50+G37</f>
        <v>41679.102190000005</v>
      </c>
      <c r="H11" s="69">
        <f>H12+H43+H50</f>
        <v>34519.555</v>
      </c>
      <c r="I11" s="69">
        <f>I12+I43+I50</f>
        <v>32715.875</v>
      </c>
    </row>
    <row r="12" spans="1:9" s="66" customFormat="1" ht="36.75" customHeight="1">
      <c r="A12" s="92" t="s">
        <v>19</v>
      </c>
      <c r="B12" s="93" t="s">
        <v>47</v>
      </c>
      <c r="C12" s="94" t="s">
        <v>56</v>
      </c>
      <c r="D12" s="94" t="s">
        <v>58</v>
      </c>
      <c r="E12" s="94"/>
      <c r="F12" s="94"/>
      <c r="G12" s="69">
        <f>G13+G25+G30</f>
        <v>29792.22247</v>
      </c>
      <c r="H12" s="69">
        <f>H13+H30</f>
        <v>27421.475</v>
      </c>
      <c r="I12" s="69">
        <f>I13+I30</f>
        <v>28764.015</v>
      </c>
    </row>
    <row r="13" spans="1:9" s="66" customFormat="1" ht="27" customHeight="1">
      <c r="A13" s="92" t="s">
        <v>127</v>
      </c>
      <c r="B13" s="89" t="s">
        <v>47</v>
      </c>
      <c r="C13" s="81" t="s">
        <v>56</v>
      </c>
      <c r="D13" s="81" t="s">
        <v>58</v>
      </c>
      <c r="E13" s="81" t="s">
        <v>107</v>
      </c>
      <c r="F13" s="94"/>
      <c r="G13" s="69">
        <f>G16+G21</f>
        <v>28260.77247</v>
      </c>
      <c r="H13" s="69">
        <f>H14+H19+H25</f>
        <v>26737.225</v>
      </c>
      <c r="I13" s="69">
        <f>I14+I19+I25</f>
        <v>28764.015</v>
      </c>
    </row>
    <row r="14" spans="1:9" ht="18.75" customHeight="1">
      <c r="A14" s="88" t="s">
        <v>37</v>
      </c>
      <c r="B14" s="89" t="s">
        <v>47</v>
      </c>
      <c r="C14" s="81" t="s">
        <v>56</v>
      </c>
      <c r="D14" s="81" t="s">
        <v>58</v>
      </c>
      <c r="E14" s="81" t="s">
        <v>60</v>
      </c>
      <c r="F14" s="108"/>
      <c r="G14" s="71">
        <f>G16</f>
        <v>1618.6</v>
      </c>
      <c r="H14" s="71">
        <f>H16</f>
        <v>1666.5</v>
      </c>
      <c r="I14" s="71">
        <f>I16</f>
        <v>1733.16</v>
      </c>
    </row>
    <row r="15" spans="1:9" ht="16.5" customHeight="1">
      <c r="A15" s="88" t="s">
        <v>28</v>
      </c>
      <c r="B15" s="89" t="s">
        <v>47</v>
      </c>
      <c r="C15" s="81" t="s">
        <v>56</v>
      </c>
      <c r="D15" s="81" t="s">
        <v>58</v>
      </c>
      <c r="E15" s="81" t="s">
        <v>71</v>
      </c>
      <c r="F15" s="108"/>
      <c r="G15" s="71">
        <f>G16</f>
        <v>1618.6</v>
      </c>
      <c r="H15" s="71">
        <f>H16</f>
        <v>1666.5</v>
      </c>
      <c r="I15" s="71">
        <f>I16</f>
        <v>1733.16</v>
      </c>
    </row>
    <row r="16" spans="1:9" ht="16.5" customHeight="1">
      <c r="A16" s="88" t="s">
        <v>129</v>
      </c>
      <c r="B16" s="89" t="s">
        <v>47</v>
      </c>
      <c r="C16" s="81" t="s">
        <v>56</v>
      </c>
      <c r="D16" s="81" t="s">
        <v>58</v>
      </c>
      <c r="E16" s="81" t="s">
        <v>128</v>
      </c>
      <c r="F16" s="109"/>
      <c r="G16" s="71">
        <f>G17+G18</f>
        <v>1618.6</v>
      </c>
      <c r="H16" s="71">
        <f>H17</f>
        <v>1666.5</v>
      </c>
      <c r="I16" s="71">
        <f>I17</f>
        <v>1733.16</v>
      </c>
    </row>
    <row r="17" spans="1:9" ht="14.25" customHeight="1">
      <c r="A17" s="88" t="s">
        <v>63</v>
      </c>
      <c r="B17" s="89" t="s">
        <v>47</v>
      </c>
      <c r="C17" s="81" t="s">
        <v>56</v>
      </c>
      <c r="D17" s="81" t="s">
        <v>58</v>
      </c>
      <c r="E17" s="81" t="s">
        <v>128</v>
      </c>
      <c r="F17" s="81" t="s">
        <v>59</v>
      </c>
      <c r="G17" s="71">
        <v>1617.6</v>
      </c>
      <c r="H17" s="71">
        <v>1666.5</v>
      </c>
      <c r="I17" s="71">
        <v>1733.16</v>
      </c>
    </row>
    <row r="18" spans="1:9" ht="14.25" customHeight="1">
      <c r="A18" s="95" t="s">
        <v>296</v>
      </c>
      <c r="B18" s="89" t="s">
        <v>47</v>
      </c>
      <c r="C18" s="81" t="s">
        <v>56</v>
      </c>
      <c r="D18" s="81" t="s">
        <v>58</v>
      </c>
      <c r="E18" s="81" t="s">
        <v>128</v>
      </c>
      <c r="F18" s="81" t="s">
        <v>298</v>
      </c>
      <c r="G18" s="71">
        <v>1</v>
      </c>
      <c r="H18" s="71">
        <v>0</v>
      </c>
      <c r="I18" s="71">
        <v>0</v>
      </c>
    </row>
    <row r="19" spans="1:9" ht="17.25" customHeight="1">
      <c r="A19" s="88" t="s">
        <v>26</v>
      </c>
      <c r="B19" s="89" t="s">
        <v>47</v>
      </c>
      <c r="C19" s="81" t="s">
        <v>56</v>
      </c>
      <c r="D19" s="81" t="s">
        <v>58</v>
      </c>
      <c r="E19" s="81" t="s">
        <v>61</v>
      </c>
      <c r="F19" s="109"/>
      <c r="G19" s="71">
        <f aca="true" t="shared" si="0" ref="G19:I20">G20</f>
        <v>26642.17247</v>
      </c>
      <c r="H19" s="71">
        <f t="shared" si="0"/>
        <v>25011.725</v>
      </c>
      <c r="I19" s="71">
        <f t="shared" si="0"/>
        <v>26968.855</v>
      </c>
    </row>
    <row r="20" spans="1:9" ht="15" customHeight="1">
      <c r="A20" s="88" t="s">
        <v>28</v>
      </c>
      <c r="B20" s="89" t="s">
        <v>47</v>
      </c>
      <c r="C20" s="81" t="s">
        <v>56</v>
      </c>
      <c r="D20" s="81" t="s">
        <v>58</v>
      </c>
      <c r="E20" s="81" t="s">
        <v>72</v>
      </c>
      <c r="F20" s="109"/>
      <c r="G20" s="71">
        <f t="shared" si="0"/>
        <v>26642.17247</v>
      </c>
      <c r="H20" s="71">
        <f t="shared" si="0"/>
        <v>25011.725</v>
      </c>
      <c r="I20" s="71">
        <f t="shared" si="0"/>
        <v>26968.855</v>
      </c>
    </row>
    <row r="21" spans="1:9" ht="16.5" customHeight="1">
      <c r="A21" s="88" t="s">
        <v>129</v>
      </c>
      <c r="B21" s="89" t="s">
        <v>47</v>
      </c>
      <c r="C21" s="81" t="s">
        <v>56</v>
      </c>
      <c r="D21" s="81" t="s">
        <v>58</v>
      </c>
      <c r="E21" s="81" t="s">
        <v>122</v>
      </c>
      <c r="F21" s="81"/>
      <c r="G21" s="71">
        <f>G22+G23+G24</f>
        <v>26642.17247</v>
      </c>
      <c r="H21" s="71">
        <f>H22+H23</f>
        <v>25011.725</v>
      </c>
      <c r="I21" s="71">
        <f>I22+I23</f>
        <v>26968.855</v>
      </c>
    </row>
    <row r="22" spans="1:9" ht="19.5" customHeight="1">
      <c r="A22" s="88" t="s">
        <v>63</v>
      </c>
      <c r="B22" s="89" t="s">
        <v>47</v>
      </c>
      <c r="C22" s="81" t="s">
        <v>56</v>
      </c>
      <c r="D22" s="81" t="s">
        <v>58</v>
      </c>
      <c r="E22" s="81" t="s">
        <v>122</v>
      </c>
      <c r="F22" s="81" t="s">
        <v>59</v>
      </c>
      <c r="G22" s="71">
        <v>22886.072</v>
      </c>
      <c r="H22" s="71">
        <v>23777</v>
      </c>
      <c r="I22" s="71">
        <v>24728.1</v>
      </c>
    </row>
    <row r="23" spans="1:9" s="66" customFormat="1" ht="20.25" customHeight="1">
      <c r="A23" s="88" t="s">
        <v>124</v>
      </c>
      <c r="B23" s="89" t="s">
        <v>47</v>
      </c>
      <c r="C23" s="81" t="s">
        <v>56</v>
      </c>
      <c r="D23" s="81" t="s">
        <v>58</v>
      </c>
      <c r="E23" s="81" t="s">
        <v>122</v>
      </c>
      <c r="F23" s="81" t="s">
        <v>64</v>
      </c>
      <c r="G23" s="63">
        <v>3681.75972</v>
      </c>
      <c r="H23" s="71">
        <v>1234.725</v>
      </c>
      <c r="I23" s="71">
        <v>2240.755</v>
      </c>
    </row>
    <row r="24" spans="1:9" s="66" customFormat="1" ht="20.25" customHeight="1">
      <c r="A24" s="95" t="s">
        <v>296</v>
      </c>
      <c r="B24" s="89" t="s">
        <v>47</v>
      </c>
      <c r="C24" s="81" t="s">
        <v>56</v>
      </c>
      <c r="D24" s="81" t="s">
        <v>58</v>
      </c>
      <c r="E24" s="81" t="s">
        <v>122</v>
      </c>
      <c r="F24" s="81" t="s">
        <v>298</v>
      </c>
      <c r="G24" s="71">
        <v>74.34075</v>
      </c>
      <c r="H24" s="71">
        <v>0</v>
      </c>
      <c r="I24" s="71">
        <v>0</v>
      </c>
    </row>
    <row r="25" spans="1:9" s="66" customFormat="1" ht="19.5" customHeight="1">
      <c r="A25" s="92" t="s">
        <v>27</v>
      </c>
      <c r="B25" s="89" t="s">
        <v>47</v>
      </c>
      <c r="C25" s="81" t="s">
        <v>56</v>
      </c>
      <c r="D25" s="81" t="s">
        <v>58</v>
      </c>
      <c r="E25" s="81" t="s">
        <v>62</v>
      </c>
      <c r="F25" s="94"/>
      <c r="G25" s="69">
        <f aca="true" t="shared" si="1" ref="G25:I28">G26</f>
        <v>55</v>
      </c>
      <c r="H25" s="69">
        <f t="shared" si="1"/>
        <v>59</v>
      </c>
      <c r="I25" s="69">
        <f t="shared" si="1"/>
        <v>62</v>
      </c>
    </row>
    <row r="26" spans="1:9" s="66" customFormat="1" ht="16.5" customHeight="1">
      <c r="A26" s="88" t="s">
        <v>28</v>
      </c>
      <c r="B26" s="89" t="s">
        <v>47</v>
      </c>
      <c r="C26" s="81" t="s">
        <v>56</v>
      </c>
      <c r="D26" s="81" t="s">
        <v>58</v>
      </c>
      <c r="E26" s="81" t="s">
        <v>99</v>
      </c>
      <c r="F26" s="81"/>
      <c r="G26" s="71">
        <f t="shared" si="1"/>
        <v>55</v>
      </c>
      <c r="H26" s="71">
        <f t="shared" si="1"/>
        <v>59</v>
      </c>
      <c r="I26" s="71">
        <f t="shared" si="1"/>
        <v>62</v>
      </c>
    </row>
    <row r="27" spans="1:9" s="66" customFormat="1" ht="15" customHeight="1">
      <c r="A27" s="88" t="s">
        <v>28</v>
      </c>
      <c r="B27" s="89" t="s">
        <v>47</v>
      </c>
      <c r="C27" s="81" t="s">
        <v>56</v>
      </c>
      <c r="D27" s="81" t="s">
        <v>58</v>
      </c>
      <c r="E27" s="81" t="s">
        <v>65</v>
      </c>
      <c r="F27" s="81"/>
      <c r="G27" s="71">
        <f t="shared" si="1"/>
        <v>55</v>
      </c>
      <c r="H27" s="71">
        <f t="shared" si="1"/>
        <v>59</v>
      </c>
      <c r="I27" s="71">
        <f t="shared" si="1"/>
        <v>62</v>
      </c>
    </row>
    <row r="28" spans="1:9" s="66" customFormat="1" ht="39" customHeight="1">
      <c r="A28" s="88" t="s">
        <v>130</v>
      </c>
      <c r="B28" s="93" t="s">
        <v>47</v>
      </c>
      <c r="C28" s="81" t="s">
        <v>56</v>
      </c>
      <c r="D28" s="81" t="s">
        <v>58</v>
      </c>
      <c r="E28" s="81" t="s">
        <v>66</v>
      </c>
      <c r="F28" s="81"/>
      <c r="G28" s="71">
        <f t="shared" si="1"/>
        <v>55</v>
      </c>
      <c r="H28" s="71">
        <f t="shared" si="1"/>
        <v>59</v>
      </c>
      <c r="I28" s="71">
        <f t="shared" si="1"/>
        <v>62</v>
      </c>
    </row>
    <row r="29" spans="1:9" s="66" customFormat="1" ht="15" customHeight="1">
      <c r="A29" s="88" t="s">
        <v>39</v>
      </c>
      <c r="B29" s="89" t="s">
        <v>47</v>
      </c>
      <c r="C29" s="81" t="s">
        <v>56</v>
      </c>
      <c r="D29" s="81" t="s">
        <v>58</v>
      </c>
      <c r="E29" s="81" t="s">
        <v>66</v>
      </c>
      <c r="F29" s="81" t="s">
        <v>40</v>
      </c>
      <c r="G29" s="71">
        <v>55</v>
      </c>
      <c r="H29" s="71">
        <v>59</v>
      </c>
      <c r="I29" s="71">
        <v>62</v>
      </c>
    </row>
    <row r="30" spans="1:9" s="66" customFormat="1" ht="38.25" customHeight="1">
      <c r="A30" s="110" t="s">
        <v>331</v>
      </c>
      <c r="B30" s="93" t="s">
        <v>47</v>
      </c>
      <c r="C30" s="81" t="s">
        <v>56</v>
      </c>
      <c r="D30" s="81" t="s">
        <v>58</v>
      </c>
      <c r="E30" s="94" t="s">
        <v>148</v>
      </c>
      <c r="F30" s="94"/>
      <c r="G30" s="69">
        <f aca="true" t="shared" si="2" ref="G30:I31">G31</f>
        <v>1476.45</v>
      </c>
      <c r="H30" s="69">
        <f t="shared" si="2"/>
        <v>684.25</v>
      </c>
      <c r="I30" s="69">
        <f t="shared" si="2"/>
        <v>0</v>
      </c>
    </row>
    <row r="31" spans="1:9" s="66" customFormat="1" ht="15" customHeight="1">
      <c r="A31" s="88" t="s">
        <v>145</v>
      </c>
      <c r="B31" s="89" t="s">
        <v>47</v>
      </c>
      <c r="C31" s="81" t="s">
        <v>56</v>
      </c>
      <c r="D31" s="81" t="s">
        <v>58</v>
      </c>
      <c r="E31" s="81" t="s">
        <v>149</v>
      </c>
      <c r="F31" s="81"/>
      <c r="G31" s="71">
        <f t="shared" si="2"/>
        <v>1476.45</v>
      </c>
      <c r="H31" s="71">
        <f t="shared" si="2"/>
        <v>684.25</v>
      </c>
      <c r="I31" s="71">
        <f t="shared" si="2"/>
        <v>0</v>
      </c>
    </row>
    <row r="32" spans="1:9" s="66" customFormat="1" ht="15" customHeight="1">
      <c r="A32" s="88" t="s">
        <v>146</v>
      </c>
      <c r="B32" s="89" t="s">
        <v>47</v>
      </c>
      <c r="C32" s="81" t="s">
        <v>56</v>
      </c>
      <c r="D32" s="81" t="s">
        <v>58</v>
      </c>
      <c r="E32" s="81" t="s">
        <v>150</v>
      </c>
      <c r="F32" s="81"/>
      <c r="G32" s="71">
        <f>G36+G34</f>
        <v>1476.45</v>
      </c>
      <c r="H32" s="71">
        <f>H33+H36</f>
        <v>684.25</v>
      </c>
      <c r="I32" s="71">
        <f>I33+I36</f>
        <v>0</v>
      </c>
    </row>
    <row r="33" spans="1:9" s="66" customFormat="1" ht="15" customHeight="1">
      <c r="A33" s="88" t="s">
        <v>151</v>
      </c>
      <c r="B33" s="89" t="s">
        <v>47</v>
      </c>
      <c r="C33" s="81" t="s">
        <v>56</v>
      </c>
      <c r="D33" s="81" t="s">
        <v>58</v>
      </c>
      <c r="E33" s="81" t="s">
        <v>147</v>
      </c>
      <c r="F33" s="81"/>
      <c r="G33" s="71">
        <f>G34</f>
        <v>1323.45</v>
      </c>
      <c r="H33" s="71">
        <f>H34</f>
        <v>607.75</v>
      </c>
      <c r="I33" s="71">
        <f>I34</f>
        <v>0</v>
      </c>
    </row>
    <row r="34" spans="1:9" s="66" customFormat="1" ht="15" customHeight="1">
      <c r="A34" s="88" t="s">
        <v>63</v>
      </c>
      <c r="B34" s="89" t="s">
        <v>47</v>
      </c>
      <c r="C34" s="81" t="s">
        <v>56</v>
      </c>
      <c r="D34" s="81" t="s">
        <v>58</v>
      </c>
      <c r="E34" s="81" t="s">
        <v>147</v>
      </c>
      <c r="F34" s="81" t="s">
        <v>59</v>
      </c>
      <c r="G34" s="71">
        <v>1323.45</v>
      </c>
      <c r="H34" s="71">
        <v>607.75</v>
      </c>
      <c r="I34" s="71">
        <v>0</v>
      </c>
    </row>
    <row r="35" spans="1:9" s="66" customFormat="1" ht="15" customHeight="1">
      <c r="A35" s="88" t="s">
        <v>151</v>
      </c>
      <c r="B35" s="89" t="s">
        <v>47</v>
      </c>
      <c r="C35" s="81" t="s">
        <v>56</v>
      </c>
      <c r="D35" s="81" t="s">
        <v>58</v>
      </c>
      <c r="E35" s="81" t="s">
        <v>147</v>
      </c>
      <c r="F35" s="81"/>
      <c r="G35" s="71">
        <f>G36</f>
        <v>153</v>
      </c>
      <c r="H35" s="71">
        <f>H36</f>
        <v>76.5</v>
      </c>
      <c r="I35" s="71">
        <f>I36</f>
        <v>0</v>
      </c>
    </row>
    <row r="36" spans="1:9" s="66" customFormat="1" ht="15" customHeight="1">
      <c r="A36" s="88" t="s">
        <v>110</v>
      </c>
      <c r="B36" s="89" t="s">
        <v>47</v>
      </c>
      <c r="C36" s="81" t="s">
        <v>56</v>
      </c>
      <c r="D36" s="81" t="s">
        <v>58</v>
      </c>
      <c r="E36" s="81" t="s">
        <v>147</v>
      </c>
      <c r="F36" s="81" t="s">
        <v>64</v>
      </c>
      <c r="G36" s="71">
        <v>153</v>
      </c>
      <c r="H36" s="71">
        <v>76.5</v>
      </c>
      <c r="I36" s="71">
        <v>0</v>
      </c>
    </row>
    <row r="37" spans="1:9" s="66" customFormat="1" ht="15" customHeight="1">
      <c r="A37" s="100" t="s">
        <v>407</v>
      </c>
      <c r="B37" s="89" t="s">
        <v>47</v>
      </c>
      <c r="C37" s="81" t="s">
        <v>56</v>
      </c>
      <c r="D37" s="81" t="s">
        <v>89</v>
      </c>
      <c r="E37" s="81"/>
      <c r="F37" s="81"/>
      <c r="G37" s="71">
        <f>G38</f>
        <v>100</v>
      </c>
      <c r="H37" s="71">
        <v>0</v>
      </c>
      <c r="I37" s="71">
        <v>0</v>
      </c>
    </row>
    <row r="38" spans="1:9" s="66" customFormat="1" ht="15" customHeight="1">
      <c r="A38" s="136" t="s">
        <v>27</v>
      </c>
      <c r="B38" s="89" t="s">
        <v>47</v>
      </c>
      <c r="C38" s="81" t="s">
        <v>56</v>
      </c>
      <c r="D38" s="81" t="s">
        <v>89</v>
      </c>
      <c r="E38" s="81" t="s">
        <v>62</v>
      </c>
      <c r="F38" s="81"/>
      <c r="G38" s="71">
        <f>G39</f>
        <v>100</v>
      </c>
      <c r="H38" s="71">
        <v>0</v>
      </c>
      <c r="I38" s="71">
        <v>0</v>
      </c>
    </row>
    <row r="39" spans="1:9" s="66" customFormat="1" ht="15" customHeight="1">
      <c r="A39" s="136" t="s">
        <v>28</v>
      </c>
      <c r="B39" s="89" t="s">
        <v>47</v>
      </c>
      <c r="C39" s="81" t="s">
        <v>56</v>
      </c>
      <c r="D39" s="81" t="s">
        <v>89</v>
      </c>
      <c r="E39" s="81" t="s">
        <v>99</v>
      </c>
      <c r="F39" s="81"/>
      <c r="G39" s="71">
        <f>G40</f>
        <v>100</v>
      </c>
      <c r="H39" s="71">
        <v>0</v>
      </c>
      <c r="I39" s="71">
        <v>0</v>
      </c>
    </row>
    <row r="40" spans="1:9" s="66" customFormat="1" ht="15" customHeight="1">
      <c r="A40" s="136" t="s">
        <v>28</v>
      </c>
      <c r="B40" s="89" t="s">
        <v>47</v>
      </c>
      <c r="C40" s="81" t="s">
        <v>56</v>
      </c>
      <c r="D40" s="81" t="s">
        <v>89</v>
      </c>
      <c r="E40" s="81" t="s">
        <v>65</v>
      </c>
      <c r="F40" s="81"/>
      <c r="G40" s="71">
        <f>G41</f>
        <v>100</v>
      </c>
      <c r="H40" s="71">
        <v>0</v>
      </c>
      <c r="I40" s="71">
        <v>0</v>
      </c>
    </row>
    <row r="41" spans="1:9" s="66" customFormat="1" ht="15" customHeight="1">
      <c r="A41" s="136" t="s">
        <v>408</v>
      </c>
      <c r="B41" s="89" t="s">
        <v>47</v>
      </c>
      <c r="C41" s="81" t="s">
        <v>56</v>
      </c>
      <c r="D41" s="81" t="s">
        <v>89</v>
      </c>
      <c r="E41" s="81" t="s">
        <v>409</v>
      </c>
      <c r="F41" s="81"/>
      <c r="G41" s="71">
        <f>G42</f>
        <v>100</v>
      </c>
      <c r="H41" s="71">
        <v>0</v>
      </c>
      <c r="I41" s="71">
        <v>0</v>
      </c>
    </row>
    <row r="42" spans="1:9" s="66" customFormat="1" ht="15" customHeight="1">
      <c r="A42" s="136" t="s">
        <v>110</v>
      </c>
      <c r="B42" s="89" t="s">
        <v>47</v>
      </c>
      <c r="C42" s="81" t="s">
        <v>56</v>
      </c>
      <c r="D42" s="81" t="s">
        <v>89</v>
      </c>
      <c r="E42" s="81" t="s">
        <v>409</v>
      </c>
      <c r="F42" s="81" t="s">
        <v>410</v>
      </c>
      <c r="G42" s="71">
        <v>100</v>
      </c>
      <c r="H42" s="71">
        <v>0</v>
      </c>
      <c r="I42" s="71">
        <v>0</v>
      </c>
    </row>
    <row r="43" spans="1:9" s="66" customFormat="1" ht="15" customHeight="1">
      <c r="A43" s="100" t="s">
        <v>2</v>
      </c>
      <c r="B43" s="89" t="s">
        <v>47</v>
      </c>
      <c r="C43" s="94" t="s">
        <v>56</v>
      </c>
      <c r="D43" s="94" t="s">
        <v>75</v>
      </c>
      <c r="E43" s="94"/>
      <c r="F43" s="94"/>
      <c r="G43" s="69">
        <f>G44</f>
        <v>5.2</v>
      </c>
      <c r="H43" s="69">
        <f>H44</f>
        <v>50</v>
      </c>
      <c r="I43" s="69">
        <f>I44</f>
        <v>50</v>
      </c>
    </row>
    <row r="44" spans="1:9" s="66" customFormat="1" ht="16.5" customHeight="1">
      <c r="A44" s="88" t="s">
        <v>27</v>
      </c>
      <c r="B44" s="89" t="s">
        <v>47</v>
      </c>
      <c r="C44" s="81" t="s">
        <v>56</v>
      </c>
      <c r="D44" s="81" t="s">
        <v>75</v>
      </c>
      <c r="E44" s="81" t="s">
        <v>62</v>
      </c>
      <c r="F44" s="81"/>
      <c r="G44" s="71">
        <f>G46</f>
        <v>5.2</v>
      </c>
      <c r="H44" s="71">
        <f>H46</f>
        <v>50</v>
      </c>
      <c r="I44" s="71">
        <f>I46</f>
        <v>50</v>
      </c>
    </row>
    <row r="45" spans="1:9" s="66" customFormat="1" ht="13.5" customHeight="1">
      <c r="A45" s="88" t="s">
        <v>28</v>
      </c>
      <c r="B45" s="89" t="s">
        <v>47</v>
      </c>
      <c r="C45" s="81" t="s">
        <v>56</v>
      </c>
      <c r="D45" s="81" t="s">
        <v>75</v>
      </c>
      <c r="E45" s="81" t="s">
        <v>99</v>
      </c>
      <c r="F45" s="81"/>
      <c r="G45" s="71">
        <f aca="true" t="shared" si="3" ref="G45:I48">G46</f>
        <v>5.2</v>
      </c>
      <c r="H45" s="71">
        <f t="shared" si="3"/>
        <v>50</v>
      </c>
      <c r="I45" s="71">
        <f t="shared" si="3"/>
        <v>50</v>
      </c>
    </row>
    <row r="46" spans="1:9" s="66" customFormat="1" ht="13.5" customHeight="1">
      <c r="A46" s="88" t="s">
        <v>28</v>
      </c>
      <c r="B46" s="89" t="s">
        <v>47</v>
      </c>
      <c r="C46" s="81" t="s">
        <v>56</v>
      </c>
      <c r="D46" s="81" t="s">
        <v>75</v>
      </c>
      <c r="E46" s="81" t="s">
        <v>65</v>
      </c>
      <c r="F46" s="81"/>
      <c r="G46" s="71">
        <f t="shared" si="3"/>
        <v>5.2</v>
      </c>
      <c r="H46" s="71">
        <f t="shared" si="3"/>
        <v>50</v>
      </c>
      <c r="I46" s="71">
        <f t="shared" si="3"/>
        <v>50</v>
      </c>
    </row>
    <row r="47" spans="1:9" s="66" customFormat="1" ht="23.25" customHeight="1">
      <c r="A47" s="88" t="s">
        <v>131</v>
      </c>
      <c r="B47" s="89" t="s">
        <v>47</v>
      </c>
      <c r="C47" s="81" t="s">
        <v>56</v>
      </c>
      <c r="D47" s="81" t="s">
        <v>75</v>
      </c>
      <c r="E47" s="81" t="s">
        <v>67</v>
      </c>
      <c r="F47" s="81"/>
      <c r="G47" s="71">
        <f t="shared" si="3"/>
        <v>5.2</v>
      </c>
      <c r="H47" s="71">
        <f t="shared" si="3"/>
        <v>50</v>
      </c>
      <c r="I47" s="71">
        <f t="shared" si="3"/>
        <v>50</v>
      </c>
    </row>
    <row r="48" spans="1:9" s="66" customFormat="1" ht="20.25" customHeight="1">
      <c r="A48" s="111" t="s">
        <v>141</v>
      </c>
      <c r="B48" s="89" t="s">
        <v>47</v>
      </c>
      <c r="C48" s="81" t="s">
        <v>56</v>
      </c>
      <c r="D48" s="81" t="s">
        <v>75</v>
      </c>
      <c r="E48" s="81" t="s">
        <v>67</v>
      </c>
      <c r="F48" s="81"/>
      <c r="G48" s="71">
        <f t="shared" si="3"/>
        <v>5.2</v>
      </c>
      <c r="H48" s="71">
        <f t="shared" si="3"/>
        <v>50</v>
      </c>
      <c r="I48" s="71">
        <f t="shared" si="3"/>
        <v>50</v>
      </c>
    </row>
    <row r="49" spans="1:9" s="66" customFormat="1" ht="15" customHeight="1">
      <c r="A49" s="88" t="s">
        <v>21</v>
      </c>
      <c r="B49" s="89" t="s">
        <v>47</v>
      </c>
      <c r="C49" s="81" t="s">
        <v>56</v>
      </c>
      <c r="D49" s="81" t="s">
        <v>75</v>
      </c>
      <c r="E49" s="81" t="s">
        <v>67</v>
      </c>
      <c r="F49" s="81" t="s">
        <v>20</v>
      </c>
      <c r="G49" s="72">
        <v>5.2</v>
      </c>
      <c r="H49" s="72">
        <v>50</v>
      </c>
      <c r="I49" s="72">
        <v>50</v>
      </c>
    </row>
    <row r="50" spans="1:9" s="66" customFormat="1" ht="16.5" customHeight="1">
      <c r="A50" s="100" t="s">
        <v>11</v>
      </c>
      <c r="B50" s="89" t="s">
        <v>47</v>
      </c>
      <c r="C50" s="94" t="s">
        <v>56</v>
      </c>
      <c r="D50" s="94" t="s">
        <v>74</v>
      </c>
      <c r="E50" s="94"/>
      <c r="F50" s="94"/>
      <c r="G50" s="69">
        <f>G51+G78+G83</f>
        <v>11781.67972</v>
      </c>
      <c r="H50" s="69">
        <f>H51+H78+H83</f>
        <v>7048.08</v>
      </c>
      <c r="I50" s="69">
        <f>I51+I78+I83</f>
        <v>3901.8599999999997</v>
      </c>
    </row>
    <row r="51" spans="1:9" s="66" customFormat="1" ht="22.5" customHeight="1">
      <c r="A51" s="110" t="s">
        <v>326</v>
      </c>
      <c r="B51" s="89" t="s">
        <v>47</v>
      </c>
      <c r="C51" s="81" t="s">
        <v>56</v>
      </c>
      <c r="D51" s="81" t="s">
        <v>74</v>
      </c>
      <c r="E51" s="94" t="s">
        <v>191</v>
      </c>
      <c r="F51" s="94"/>
      <c r="G51" s="69">
        <f>G52+G61+G65+G71</f>
        <v>7044.87172</v>
      </c>
      <c r="H51" s="69">
        <f>H52+H61+H65+H71</f>
        <v>3898.83</v>
      </c>
      <c r="I51" s="69">
        <f>I52+I61+I65+I71</f>
        <v>3901.8599999999997</v>
      </c>
    </row>
    <row r="52" spans="1:9" s="66" customFormat="1" ht="16.5" customHeight="1">
      <c r="A52" s="88" t="s">
        <v>189</v>
      </c>
      <c r="B52" s="89" t="s">
        <v>47</v>
      </c>
      <c r="C52" s="81" t="s">
        <v>56</v>
      </c>
      <c r="D52" s="81" t="s">
        <v>74</v>
      </c>
      <c r="E52" s="81" t="s">
        <v>192</v>
      </c>
      <c r="F52" s="81"/>
      <c r="G52" s="71">
        <f>G53+G56</f>
        <v>2655.37172</v>
      </c>
      <c r="H52" s="71">
        <f>H53+H56</f>
        <v>1075.83</v>
      </c>
      <c r="I52" s="71">
        <f>I53+I56</f>
        <v>1078.86</v>
      </c>
    </row>
    <row r="53" spans="1:9" s="66" customFormat="1" ht="23.25" customHeight="1">
      <c r="A53" s="91" t="s">
        <v>190</v>
      </c>
      <c r="B53" s="89" t="s">
        <v>47</v>
      </c>
      <c r="C53" s="81" t="s">
        <v>56</v>
      </c>
      <c r="D53" s="81" t="s">
        <v>74</v>
      </c>
      <c r="E53" s="81" t="s">
        <v>193</v>
      </c>
      <c r="F53" s="81"/>
      <c r="G53" s="71">
        <f aca="true" t="shared" si="4" ref="G53:I54">G54</f>
        <v>523.01172</v>
      </c>
      <c r="H53" s="71">
        <f t="shared" si="4"/>
        <v>75.83</v>
      </c>
      <c r="I53" s="71">
        <f t="shared" si="4"/>
        <v>78.86</v>
      </c>
    </row>
    <row r="54" spans="1:9" s="66" customFormat="1" ht="17.25" customHeight="1">
      <c r="A54" s="88" t="s">
        <v>31</v>
      </c>
      <c r="B54" s="89" t="s">
        <v>47</v>
      </c>
      <c r="C54" s="81" t="s">
        <v>56</v>
      </c>
      <c r="D54" s="81" t="s">
        <v>74</v>
      </c>
      <c r="E54" s="81" t="s">
        <v>194</v>
      </c>
      <c r="F54" s="81"/>
      <c r="G54" s="71">
        <f t="shared" si="4"/>
        <v>523.01172</v>
      </c>
      <c r="H54" s="71">
        <f t="shared" si="4"/>
        <v>75.83</v>
      </c>
      <c r="I54" s="71">
        <f t="shared" si="4"/>
        <v>78.86</v>
      </c>
    </row>
    <row r="55" spans="1:9" s="66" customFormat="1" ht="18.75" customHeight="1">
      <c r="A55" s="88" t="s">
        <v>110</v>
      </c>
      <c r="B55" s="89" t="s">
        <v>47</v>
      </c>
      <c r="C55" s="81" t="s">
        <v>56</v>
      </c>
      <c r="D55" s="81" t="s">
        <v>74</v>
      </c>
      <c r="E55" s="81" t="s">
        <v>194</v>
      </c>
      <c r="F55" s="81" t="s">
        <v>64</v>
      </c>
      <c r="G55" s="71">
        <v>523.01172</v>
      </c>
      <c r="H55" s="71">
        <v>75.83</v>
      </c>
      <c r="I55" s="71">
        <v>78.86</v>
      </c>
    </row>
    <row r="56" spans="1:9" s="66" customFormat="1" ht="33" customHeight="1">
      <c r="A56" s="88" t="s">
        <v>349</v>
      </c>
      <c r="B56" s="89" t="s">
        <v>47</v>
      </c>
      <c r="C56" s="81" t="s">
        <v>56</v>
      </c>
      <c r="D56" s="81" t="s">
        <v>74</v>
      </c>
      <c r="E56" s="81" t="s">
        <v>300</v>
      </c>
      <c r="F56" s="94"/>
      <c r="G56" s="71">
        <f>G57</f>
        <v>2132.36</v>
      </c>
      <c r="H56" s="71">
        <f>H57</f>
        <v>1000</v>
      </c>
      <c r="I56" s="71">
        <f>I57</f>
        <v>1000</v>
      </c>
    </row>
    <row r="57" spans="1:9" s="66" customFormat="1" ht="34.5" customHeight="1">
      <c r="A57" s="112" t="s">
        <v>350</v>
      </c>
      <c r="B57" s="89" t="s">
        <v>47</v>
      </c>
      <c r="C57" s="81" t="s">
        <v>56</v>
      </c>
      <c r="D57" s="81" t="s">
        <v>74</v>
      </c>
      <c r="E57" s="81" t="s">
        <v>301</v>
      </c>
      <c r="F57" s="94"/>
      <c r="G57" s="71">
        <f>G58+G59+G60</f>
        <v>2132.36</v>
      </c>
      <c r="H57" s="71">
        <f>H58+H59</f>
        <v>1000</v>
      </c>
      <c r="I57" s="71">
        <f>I58+I59</f>
        <v>1000</v>
      </c>
    </row>
    <row r="58" spans="1:9" s="66" customFormat="1" ht="18.75" customHeight="1">
      <c r="A58" s="113" t="s">
        <v>126</v>
      </c>
      <c r="B58" s="89" t="s">
        <v>47</v>
      </c>
      <c r="C58" s="81" t="s">
        <v>56</v>
      </c>
      <c r="D58" s="81" t="s">
        <v>74</v>
      </c>
      <c r="E58" s="81" t="s">
        <v>301</v>
      </c>
      <c r="F58" s="81" t="s">
        <v>299</v>
      </c>
      <c r="G58" s="71">
        <v>1502.3262</v>
      </c>
      <c r="H58" s="71">
        <v>1000</v>
      </c>
      <c r="I58" s="71">
        <v>1000</v>
      </c>
    </row>
    <row r="59" spans="1:9" s="66" customFormat="1" ht="18.75" customHeight="1">
      <c r="A59" s="95" t="s">
        <v>124</v>
      </c>
      <c r="B59" s="89" t="s">
        <v>47</v>
      </c>
      <c r="C59" s="81" t="s">
        <v>56</v>
      </c>
      <c r="D59" s="81" t="s">
        <v>74</v>
      </c>
      <c r="E59" s="81" t="s">
        <v>301</v>
      </c>
      <c r="F59" s="81" t="s">
        <v>64</v>
      </c>
      <c r="G59" s="71">
        <v>629.993</v>
      </c>
      <c r="H59" s="71">
        <v>0</v>
      </c>
      <c r="I59" s="71">
        <v>0</v>
      </c>
    </row>
    <row r="60" spans="1:9" s="66" customFormat="1" ht="18.75" customHeight="1">
      <c r="A60" s="114" t="s">
        <v>296</v>
      </c>
      <c r="B60" s="89" t="s">
        <v>47</v>
      </c>
      <c r="C60" s="81" t="s">
        <v>56</v>
      </c>
      <c r="D60" s="81" t="s">
        <v>74</v>
      </c>
      <c r="E60" s="81" t="s">
        <v>301</v>
      </c>
      <c r="F60" s="81" t="s">
        <v>298</v>
      </c>
      <c r="G60" s="71">
        <v>0.0408</v>
      </c>
      <c r="H60" s="71">
        <v>0</v>
      </c>
      <c r="I60" s="71">
        <v>0</v>
      </c>
    </row>
    <row r="61" spans="1:9" s="66" customFormat="1" ht="18.75" customHeight="1">
      <c r="A61" s="88" t="s">
        <v>291</v>
      </c>
      <c r="B61" s="89" t="s">
        <v>47</v>
      </c>
      <c r="C61" s="81" t="s">
        <v>56</v>
      </c>
      <c r="D61" s="81" t="s">
        <v>74</v>
      </c>
      <c r="E61" s="81" t="s">
        <v>293</v>
      </c>
      <c r="F61" s="81"/>
      <c r="G61" s="71">
        <f aca="true" t="shared" si="5" ref="G61:I62">G62</f>
        <v>560</v>
      </c>
      <c r="H61" s="71">
        <f t="shared" si="5"/>
        <v>20</v>
      </c>
      <c r="I61" s="71">
        <f t="shared" si="5"/>
        <v>19</v>
      </c>
    </row>
    <row r="62" spans="1:9" s="66" customFormat="1" ht="35.25" customHeight="1">
      <c r="A62" s="88" t="s">
        <v>292</v>
      </c>
      <c r="B62" s="89" t="s">
        <v>47</v>
      </c>
      <c r="C62" s="81" t="s">
        <v>56</v>
      </c>
      <c r="D62" s="81" t="s">
        <v>74</v>
      </c>
      <c r="E62" s="81" t="s">
        <v>294</v>
      </c>
      <c r="F62" s="81"/>
      <c r="G62" s="71">
        <f t="shared" si="5"/>
        <v>560</v>
      </c>
      <c r="H62" s="71">
        <f t="shared" si="5"/>
        <v>20</v>
      </c>
      <c r="I62" s="71">
        <f t="shared" si="5"/>
        <v>19</v>
      </c>
    </row>
    <row r="63" spans="1:9" s="66" customFormat="1" ht="28.5" customHeight="1">
      <c r="A63" s="88" t="s">
        <v>184</v>
      </c>
      <c r="B63" s="89" t="s">
        <v>47</v>
      </c>
      <c r="C63" s="81" t="s">
        <v>56</v>
      </c>
      <c r="D63" s="81" t="s">
        <v>74</v>
      </c>
      <c r="E63" s="81" t="s">
        <v>290</v>
      </c>
      <c r="F63" s="81"/>
      <c r="G63" s="71">
        <f>G64</f>
        <v>560</v>
      </c>
      <c r="H63" s="71">
        <f>H64</f>
        <v>20</v>
      </c>
      <c r="I63" s="71">
        <v>19</v>
      </c>
    </row>
    <row r="64" spans="1:9" s="66" customFormat="1" ht="13.5" customHeight="1">
      <c r="A64" s="88" t="s">
        <v>110</v>
      </c>
      <c r="B64" s="89" t="s">
        <v>47</v>
      </c>
      <c r="C64" s="81" t="s">
        <v>56</v>
      </c>
      <c r="D64" s="81" t="s">
        <v>74</v>
      </c>
      <c r="E64" s="81" t="s">
        <v>290</v>
      </c>
      <c r="F64" s="81" t="s">
        <v>64</v>
      </c>
      <c r="G64" s="71">
        <v>560</v>
      </c>
      <c r="H64" s="71">
        <v>20</v>
      </c>
      <c r="I64" s="71">
        <v>20</v>
      </c>
    </row>
    <row r="65" spans="1:9" s="90" customFormat="1" ht="13.5" customHeight="1">
      <c r="A65" s="88" t="s">
        <v>380</v>
      </c>
      <c r="B65" s="89" t="s">
        <v>47</v>
      </c>
      <c r="C65" s="81" t="s">
        <v>56</v>
      </c>
      <c r="D65" s="81" t="s">
        <v>74</v>
      </c>
      <c r="E65" s="81" t="s">
        <v>379</v>
      </c>
      <c r="F65" s="81"/>
      <c r="G65" s="71">
        <f>G66+G69</f>
        <v>118</v>
      </c>
      <c r="H65" s="71">
        <f>H66+H69</f>
        <v>0</v>
      </c>
      <c r="I65" s="71">
        <f>I66+I69</f>
        <v>0</v>
      </c>
    </row>
    <row r="66" spans="1:9" s="90" customFormat="1" ht="13.5" customHeight="1">
      <c r="A66" s="91" t="s">
        <v>381</v>
      </c>
      <c r="B66" s="89" t="s">
        <v>47</v>
      </c>
      <c r="C66" s="81" t="s">
        <v>56</v>
      </c>
      <c r="D66" s="81" t="s">
        <v>74</v>
      </c>
      <c r="E66" s="81" t="s">
        <v>383</v>
      </c>
      <c r="F66" s="81"/>
      <c r="G66" s="71">
        <f aca="true" t="shared" si="6" ref="G66:I67">G67</f>
        <v>10</v>
      </c>
      <c r="H66" s="71">
        <f t="shared" si="6"/>
        <v>0</v>
      </c>
      <c r="I66" s="71">
        <f t="shared" si="6"/>
        <v>0</v>
      </c>
    </row>
    <row r="67" spans="1:9" s="90" customFormat="1" ht="13.5" customHeight="1">
      <c r="A67" s="88" t="s">
        <v>382</v>
      </c>
      <c r="B67" s="89" t="s">
        <v>47</v>
      </c>
      <c r="C67" s="81" t="s">
        <v>56</v>
      </c>
      <c r="D67" s="81" t="s">
        <v>74</v>
      </c>
      <c r="E67" s="81" t="s">
        <v>394</v>
      </c>
      <c r="F67" s="81"/>
      <c r="G67" s="71">
        <f t="shared" si="6"/>
        <v>10</v>
      </c>
      <c r="H67" s="71">
        <f t="shared" si="6"/>
        <v>0</v>
      </c>
      <c r="I67" s="71">
        <f t="shared" si="6"/>
        <v>0</v>
      </c>
    </row>
    <row r="68" spans="1:9" s="90" customFormat="1" ht="13.5" customHeight="1">
      <c r="A68" s="88" t="s">
        <v>110</v>
      </c>
      <c r="B68" s="89" t="s">
        <v>47</v>
      </c>
      <c r="C68" s="81" t="s">
        <v>56</v>
      </c>
      <c r="D68" s="81" t="s">
        <v>74</v>
      </c>
      <c r="E68" s="81" t="s">
        <v>394</v>
      </c>
      <c r="F68" s="81" t="s">
        <v>64</v>
      </c>
      <c r="G68" s="71">
        <v>10</v>
      </c>
      <c r="H68" s="71">
        <v>0</v>
      </c>
      <c r="I68" s="71">
        <v>0</v>
      </c>
    </row>
    <row r="69" spans="1:9" s="90" customFormat="1" ht="22.5">
      <c r="A69" s="88" t="s">
        <v>384</v>
      </c>
      <c r="B69" s="89" t="s">
        <v>47</v>
      </c>
      <c r="C69" s="81" t="s">
        <v>56</v>
      </c>
      <c r="D69" s="81" t="s">
        <v>74</v>
      </c>
      <c r="E69" s="81" t="s">
        <v>395</v>
      </c>
      <c r="F69" s="81"/>
      <c r="G69" s="71">
        <f>G70</f>
        <v>108</v>
      </c>
      <c r="H69" s="71">
        <f>H70</f>
        <v>0</v>
      </c>
      <c r="I69" s="71">
        <f>I70</f>
        <v>0</v>
      </c>
    </row>
    <row r="70" spans="1:9" s="90" customFormat="1" ht="13.5" customHeight="1">
      <c r="A70" s="88" t="s">
        <v>110</v>
      </c>
      <c r="B70" s="89" t="s">
        <v>47</v>
      </c>
      <c r="C70" s="81" t="s">
        <v>56</v>
      </c>
      <c r="D70" s="81" t="s">
        <v>74</v>
      </c>
      <c r="E70" s="81" t="s">
        <v>395</v>
      </c>
      <c r="F70" s="81" t="s">
        <v>64</v>
      </c>
      <c r="G70" s="71">
        <v>108</v>
      </c>
      <c r="H70" s="71">
        <v>0</v>
      </c>
      <c r="I70" s="71">
        <v>0</v>
      </c>
    </row>
    <row r="71" spans="1:9" s="90" customFormat="1" ht="20.25" customHeight="1">
      <c r="A71" s="88" t="s">
        <v>385</v>
      </c>
      <c r="B71" s="89" t="s">
        <v>47</v>
      </c>
      <c r="C71" s="81" t="s">
        <v>56</v>
      </c>
      <c r="D71" s="81" t="s">
        <v>74</v>
      </c>
      <c r="E71" s="81" t="s">
        <v>386</v>
      </c>
      <c r="F71" s="81"/>
      <c r="G71" s="71">
        <f>G72+G76</f>
        <v>3711.5</v>
      </c>
      <c r="H71" s="71">
        <f aca="true" t="shared" si="7" ref="H71:I73">H72</f>
        <v>2803</v>
      </c>
      <c r="I71" s="71">
        <f t="shared" si="7"/>
        <v>2804</v>
      </c>
    </row>
    <row r="72" spans="1:9" s="90" customFormat="1" ht="12.75">
      <c r="A72" s="88" t="s">
        <v>397</v>
      </c>
      <c r="B72" s="89" t="s">
        <v>47</v>
      </c>
      <c r="C72" s="81" t="s">
        <v>56</v>
      </c>
      <c r="D72" s="81" t="s">
        <v>74</v>
      </c>
      <c r="E72" s="81" t="s">
        <v>387</v>
      </c>
      <c r="F72" s="81"/>
      <c r="G72" s="71">
        <f>G73</f>
        <v>3411.5</v>
      </c>
      <c r="H72" s="71">
        <f t="shared" si="7"/>
        <v>2803</v>
      </c>
      <c r="I72" s="71">
        <f t="shared" si="7"/>
        <v>2804</v>
      </c>
    </row>
    <row r="73" spans="1:9" s="90" customFormat="1" ht="13.5" customHeight="1">
      <c r="A73" s="91" t="s">
        <v>398</v>
      </c>
      <c r="B73" s="89" t="s">
        <v>47</v>
      </c>
      <c r="C73" s="81" t="s">
        <v>56</v>
      </c>
      <c r="D73" s="81" t="s">
        <v>74</v>
      </c>
      <c r="E73" s="81" t="s">
        <v>411</v>
      </c>
      <c r="F73" s="81"/>
      <c r="G73" s="71">
        <f>G74</f>
        <v>3411.5</v>
      </c>
      <c r="H73" s="71">
        <f t="shared" si="7"/>
        <v>2803</v>
      </c>
      <c r="I73" s="71">
        <f t="shared" si="7"/>
        <v>2804</v>
      </c>
    </row>
    <row r="74" spans="1:9" s="90" customFormat="1" ht="13.5" customHeight="1">
      <c r="A74" s="88" t="s">
        <v>110</v>
      </c>
      <c r="B74" s="89" t="s">
        <v>47</v>
      </c>
      <c r="C74" s="81" t="s">
        <v>56</v>
      </c>
      <c r="D74" s="81" t="s">
        <v>74</v>
      </c>
      <c r="E74" s="81" t="s">
        <v>411</v>
      </c>
      <c r="F74" s="81" t="s">
        <v>64</v>
      </c>
      <c r="G74" s="71">
        <v>3411.5</v>
      </c>
      <c r="H74" s="71">
        <v>2803</v>
      </c>
      <c r="I74" s="71">
        <v>2804</v>
      </c>
    </row>
    <row r="75" spans="1:9" s="90" customFormat="1" ht="13.5" customHeight="1">
      <c r="A75" s="112" t="s">
        <v>415</v>
      </c>
      <c r="B75" s="89" t="s">
        <v>47</v>
      </c>
      <c r="C75" s="81" t="s">
        <v>56</v>
      </c>
      <c r="D75" s="81" t="s">
        <v>74</v>
      </c>
      <c r="E75" s="81" t="s">
        <v>414</v>
      </c>
      <c r="F75" s="81"/>
      <c r="G75" s="71">
        <f aca="true" t="shared" si="8" ref="G75:I76">G76</f>
        <v>300</v>
      </c>
      <c r="H75" s="71">
        <f t="shared" si="8"/>
        <v>0</v>
      </c>
      <c r="I75" s="71">
        <f t="shared" si="8"/>
        <v>0</v>
      </c>
    </row>
    <row r="76" spans="1:9" s="90" customFormat="1" ht="13.5" customHeight="1">
      <c r="A76" s="91" t="s">
        <v>413</v>
      </c>
      <c r="B76" s="89" t="s">
        <v>47</v>
      </c>
      <c r="C76" s="81" t="s">
        <v>56</v>
      </c>
      <c r="D76" s="81" t="s">
        <v>74</v>
      </c>
      <c r="E76" s="81" t="s">
        <v>414</v>
      </c>
      <c r="F76" s="81"/>
      <c r="G76" s="71">
        <f t="shared" si="8"/>
        <v>300</v>
      </c>
      <c r="H76" s="71">
        <f t="shared" si="8"/>
        <v>0</v>
      </c>
      <c r="I76" s="71">
        <f t="shared" si="8"/>
        <v>0</v>
      </c>
    </row>
    <row r="77" spans="1:9" s="90" customFormat="1" ht="13.5" customHeight="1">
      <c r="A77" s="88" t="s">
        <v>110</v>
      </c>
      <c r="B77" s="89" t="s">
        <v>47</v>
      </c>
      <c r="C77" s="81" t="s">
        <v>56</v>
      </c>
      <c r="D77" s="81" t="s">
        <v>74</v>
      </c>
      <c r="E77" s="81" t="s">
        <v>414</v>
      </c>
      <c r="F77" s="81" t="s">
        <v>64</v>
      </c>
      <c r="G77" s="71">
        <v>300</v>
      </c>
      <c r="H77" s="71">
        <v>0</v>
      </c>
      <c r="I77" s="71">
        <v>0</v>
      </c>
    </row>
    <row r="78" spans="1:9" s="66" customFormat="1" ht="23.25" customHeight="1">
      <c r="A78" s="110" t="s">
        <v>331</v>
      </c>
      <c r="B78" s="93" t="s">
        <v>47</v>
      </c>
      <c r="C78" s="81" t="s">
        <v>56</v>
      </c>
      <c r="D78" s="81" t="s">
        <v>74</v>
      </c>
      <c r="E78" s="94" t="s">
        <v>148</v>
      </c>
      <c r="F78" s="94"/>
      <c r="G78" s="69">
        <f>G79</f>
        <v>1940</v>
      </c>
      <c r="H78" s="69">
        <f>H82</f>
        <v>3149.25</v>
      </c>
      <c r="I78" s="69">
        <f>I82</f>
        <v>0</v>
      </c>
    </row>
    <row r="79" spans="1:9" s="66" customFormat="1" ht="20.25" customHeight="1">
      <c r="A79" s="88" t="s">
        <v>145</v>
      </c>
      <c r="B79" s="89" t="s">
        <v>47</v>
      </c>
      <c r="C79" s="81" t="s">
        <v>56</v>
      </c>
      <c r="D79" s="81" t="s">
        <v>74</v>
      </c>
      <c r="E79" s="81" t="s">
        <v>149</v>
      </c>
      <c r="F79" s="81"/>
      <c r="G79" s="71">
        <f>G80</f>
        <v>1940</v>
      </c>
      <c r="H79" s="71">
        <f>H80</f>
        <v>0</v>
      </c>
      <c r="I79" s="71">
        <f>I80</f>
        <v>0</v>
      </c>
    </row>
    <row r="80" spans="1:9" s="66" customFormat="1" ht="13.5" customHeight="1">
      <c r="A80" s="88" t="s">
        <v>146</v>
      </c>
      <c r="B80" s="89" t="s">
        <v>47</v>
      </c>
      <c r="C80" s="81" t="s">
        <v>56</v>
      </c>
      <c r="D80" s="81" t="s">
        <v>74</v>
      </c>
      <c r="E80" s="81" t="s">
        <v>150</v>
      </c>
      <c r="F80" s="81"/>
      <c r="G80" s="71">
        <f>G81</f>
        <v>1940</v>
      </c>
      <c r="H80" s="71">
        <f>H81</f>
        <v>0</v>
      </c>
      <c r="I80" s="71">
        <f>I81</f>
        <v>0</v>
      </c>
    </row>
    <row r="81" spans="1:9" s="66" customFormat="1" ht="13.5" customHeight="1">
      <c r="A81" s="88" t="s">
        <v>151</v>
      </c>
      <c r="B81" s="89" t="s">
        <v>47</v>
      </c>
      <c r="C81" s="81" t="s">
        <v>56</v>
      </c>
      <c r="D81" s="81" t="s">
        <v>74</v>
      </c>
      <c r="E81" s="81" t="s">
        <v>147</v>
      </c>
      <c r="F81" s="81"/>
      <c r="G81" s="71">
        <f>G82</f>
        <v>1940</v>
      </c>
      <c r="H81" s="71">
        <v>0</v>
      </c>
      <c r="I81" s="71">
        <v>0</v>
      </c>
    </row>
    <row r="82" spans="1:9" s="66" customFormat="1" ht="13.5" customHeight="1">
      <c r="A82" s="88" t="s">
        <v>110</v>
      </c>
      <c r="B82" s="89" t="s">
        <v>47</v>
      </c>
      <c r="C82" s="81" t="s">
        <v>56</v>
      </c>
      <c r="D82" s="81" t="s">
        <v>74</v>
      </c>
      <c r="E82" s="81" t="s">
        <v>147</v>
      </c>
      <c r="F82" s="81" t="s">
        <v>64</v>
      </c>
      <c r="G82" s="71">
        <v>1940</v>
      </c>
      <c r="H82" s="71">
        <v>3149.25</v>
      </c>
      <c r="I82" s="71">
        <v>0</v>
      </c>
    </row>
    <row r="83" spans="1:9" s="66" customFormat="1" ht="13.5" customHeight="1">
      <c r="A83" s="92" t="s">
        <v>27</v>
      </c>
      <c r="B83" s="93" t="s">
        <v>47</v>
      </c>
      <c r="C83" s="94" t="s">
        <v>56</v>
      </c>
      <c r="D83" s="94" t="s">
        <v>74</v>
      </c>
      <c r="E83" s="94" t="s">
        <v>62</v>
      </c>
      <c r="F83" s="94"/>
      <c r="G83" s="69">
        <f>G84+G91</f>
        <v>2796.808</v>
      </c>
      <c r="H83" s="69">
        <f>H84+H91</f>
        <v>0</v>
      </c>
      <c r="I83" s="69">
        <f>I84+I91</f>
        <v>0</v>
      </c>
    </row>
    <row r="84" spans="1:9" s="66" customFormat="1" ht="13.5" customHeight="1">
      <c r="A84" s="88" t="s">
        <v>28</v>
      </c>
      <c r="B84" s="89" t="s">
        <v>47</v>
      </c>
      <c r="C84" s="81" t="s">
        <v>56</v>
      </c>
      <c r="D84" s="81" t="s">
        <v>74</v>
      </c>
      <c r="E84" s="81" t="s">
        <v>99</v>
      </c>
      <c r="F84" s="81"/>
      <c r="G84" s="71">
        <f>G85</f>
        <v>1222.5</v>
      </c>
      <c r="H84" s="71">
        <f>H85</f>
        <v>0</v>
      </c>
      <c r="I84" s="71">
        <f>I85</f>
        <v>0</v>
      </c>
    </row>
    <row r="85" spans="1:9" s="66" customFormat="1" ht="13.5" customHeight="1">
      <c r="A85" s="88" t="s">
        <v>28</v>
      </c>
      <c r="B85" s="89" t="s">
        <v>47</v>
      </c>
      <c r="C85" s="81" t="s">
        <v>56</v>
      </c>
      <c r="D85" s="81" t="s">
        <v>74</v>
      </c>
      <c r="E85" s="81" t="s">
        <v>65</v>
      </c>
      <c r="F85" s="81"/>
      <c r="G85" s="71">
        <f>G88+G86</f>
        <v>1222.5</v>
      </c>
      <c r="H85" s="71">
        <f>H88+H86</f>
        <v>0</v>
      </c>
      <c r="I85" s="71">
        <f>I88+I86</f>
        <v>0</v>
      </c>
    </row>
    <row r="86" spans="1:9" s="66" customFormat="1" ht="16.5" customHeight="1">
      <c r="A86" s="88" t="s">
        <v>116</v>
      </c>
      <c r="B86" s="89" t="s">
        <v>47</v>
      </c>
      <c r="C86" s="81" t="s">
        <v>56</v>
      </c>
      <c r="D86" s="81" t="s">
        <v>74</v>
      </c>
      <c r="E86" s="81" t="s">
        <v>79</v>
      </c>
      <c r="F86" s="81"/>
      <c r="G86" s="63">
        <v>1192.5</v>
      </c>
      <c r="H86" s="71">
        <f>H87</f>
        <v>0</v>
      </c>
      <c r="I86" s="71">
        <f>I87</f>
        <v>0</v>
      </c>
    </row>
    <row r="87" spans="1:9" s="66" customFormat="1" ht="17.25" customHeight="1">
      <c r="A87" s="88" t="s">
        <v>110</v>
      </c>
      <c r="B87" s="89" t="s">
        <v>47</v>
      </c>
      <c r="C87" s="81" t="s">
        <v>56</v>
      </c>
      <c r="D87" s="81" t="s">
        <v>74</v>
      </c>
      <c r="E87" s="81" t="s">
        <v>79</v>
      </c>
      <c r="F87" s="81" t="s">
        <v>64</v>
      </c>
      <c r="G87" s="71">
        <v>892.5</v>
      </c>
      <c r="H87" s="71">
        <v>0</v>
      </c>
      <c r="I87" s="71">
        <v>0</v>
      </c>
    </row>
    <row r="88" spans="1:9" s="66" customFormat="1" ht="18" customHeight="1">
      <c r="A88" s="88" t="s">
        <v>172</v>
      </c>
      <c r="B88" s="89" t="s">
        <v>47</v>
      </c>
      <c r="C88" s="81" t="s">
        <v>56</v>
      </c>
      <c r="D88" s="81" t="s">
        <v>74</v>
      </c>
      <c r="E88" s="81" t="s">
        <v>171</v>
      </c>
      <c r="F88" s="81"/>
      <c r="G88" s="71">
        <f>G89</f>
        <v>30</v>
      </c>
      <c r="H88" s="71">
        <f>H89</f>
        <v>0</v>
      </c>
      <c r="I88" s="71">
        <f>I89</f>
        <v>0</v>
      </c>
    </row>
    <row r="89" spans="1:9" s="66" customFormat="1" ht="16.5" customHeight="1">
      <c r="A89" s="88" t="s">
        <v>110</v>
      </c>
      <c r="B89" s="89" t="s">
        <v>47</v>
      </c>
      <c r="C89" s="81" t="s">
        <v>56</v>
      </c>
      <c r="D89" s="81" t="s">
        <v>74</v>
      </c>
      <c r="E89" s="81" t="s">
        <v>171</v>
      </c>
      <c r="F89" s="81" t="s">
        <v>64</v>
      </c>
      <c r="G89" s="71">
        <v>30</v>
      </c>
      <c r="H89" s="71">
        <v>0</v>
      </c>
      <c r="I89" s="71">
        <v>0</v>
      </c>
    </row>
    <row r="90" spans="1:9" s="66" customFormat="1" ht="22.5" customHeight="1">
      <c r="A90" s="114" t="s">
        <v>357</v>
      </c>
      <c r="B90" s="89" t="s">
        <v>47</v>
      </c>
      <c r="C90" s="81" t="s">
        <v>56</v>
      </c>
      <c r="D90" s="81" t="s">
        <v>74</v>
      </c>
      <c r="E90" s="81" t="s">
        <v>358</v>
      </c>
      <c r="F90" s="81"/>
      <c r="G90" s="71">
        <f>G91</f>
        <v>1574.308</v>
      </c>
      <c r="H90" s="71">
        <f>H91</f>
        <v>0</v>
      </c>
      <c r="I90" s="71">
        <f>I91</f>
        <v>0</v>
      </c>
    </row>
    <row r="91" spans="1:9" s="66" customFormat="1" ht="16.5" customHeight="1">
      <c r="A91" s="114" t="s">
        <v>296</v>
      </c>
      <c r="B91" s="89" t="s">
        <v>47</v>
      </c>
      <c r="C91" s="81" t="s">
        <v>56</v>
      </c>
      <c r="D91" s="81" t="s">
        <v>74</v>
      </c>
      <c r="E91" s="81" t="s">
        <v>358</v>
      </c>
      <c r="F91" s="81" t="s">
        <v>298</v>
      </c>
      <c r="G91" s="63">
        <v>1574.308</v>
      </c>
      <c r="H91" s="71">
        <v>0</v>
      </c>
      <c r="I91" s="71">
        <v>0</v>
      </c>
    </row>
    <row r="92" spans="1:9" s="66" customFormat="1" ht="15.75" customHeight="1">
      <c r="A92" s="100" t="s">
        <v>3</v>
      </c>
      <c r="B92" s="93" t="s">
        <v>47</v>
      </c>
      <c r="C92" s="94" t="s">
        <v>69</v>
      </c>
      <c r="D92" s="94" t="s">
        <v>57</v>
      </c>
      <c r="E92" s="94"/>
      <c r="F92" s="94"/>
      <c r="G92" s="69">
        <f>G93</f>
        <v>594.7</v>
      </c>
      <c r="H92" s="69">
        <f>H93</f>
        <v>594.7</v>
      </c>
      <c r="I92" s="69">
        <f>I93</f>
        <v>594.7</v>
      </c>
    </row>
    <row r="93" spans="1:9" s="66" customFormat="1" ht="15" customHeight="1">
      <c r="A93" s="100" t="s">
        <v>16</v>
      </c>
      <c r="B93" s="93" t="s">
        <v>47</v>
      </c>
      <c r="C93" s="94" t="s">
        <v>69</v>
      </c>
      <c r="D93" s="94" t="s">
        <v>73</v>
      </c>
      <c r="E93" s="81"/>
      <c r="F93" s="81"/>
      <c r="G93" s="71">
        <f>G97</f>
        <v>594.7</v>
      </c>
      <c r="H93" s="71">
        <f>H97</f>
        <v>594.7</v>
      </c>
      <c r="I93" s="71">
        <f>I97</f>
        <v>594.7</v>
      </c>
    </row>
    <row r="94" spans="1:9" s="66" customFormat="1" ht="18" customHeight="1">
      <c r="A94" s="88" t="s">
        <v>27</v>
      </c>
      <c r="B94" s="89" t="s">
        <v>47</v>
      </c>
      <c r="C94" s="81" t="s">
        <v>69</v>
      </c>
      <c r="D94" s="81" t="s">
        <v>73</v>
      </c>
      <c r="E94" s="81" t="s">
        <v>62</v>
      </c>
      <c r="F94" s="81"/>
      <c r="G94" s="71">
        <f aca="true" t="shared" si="9" ref="G94:I96">G95</f>
        <v>594.7</v>
      </c>
      <c r="H94" s="71">
        <f t="shared" si="9"/>
        <v>594.7</v>
      </c>
      <c r="I94" s="71">
        <f t="shared" si="9"/>
        <v>594.7</v>
      </c>
    </row>
    <row r="95" spans="1:9" s="66" customFormat="1" ht="15" customHeight="1">
      <c r="A95" s="88" t="s">
        <v>28</v>
      </c>
      <c r="B95" s="89" t="s">
        <v>47</v>
      </c>
      <c r="C95" s="81" t="s">
        <v>69</v>
      </c>
      <c r="D95" s="81" t="s">
        <v>73</v>
      </c>
      <c r="E95" s="81" t="s">
        <v>99</v>
      </c>
      <c r="F95" s="81"/>
      <c r="G95" s="71">
        <f t="shared" si="9"/>
        <v>594.7</v>
      </c>
      <c r="H95" s="71">
        <f t="shared" si="9"/>
        <v>594.7</v>
      </c>
      <c r="I95" s="71">
        <f t="shared" si="9"/>
        <v>594.7</v>
      </c>
    </row>
    <row r="96" spans="1:9" s="66" customFormat="1" ht="15" customHeight="1">
      <c r="A96" s="88" t="s">
        <v>28</v>
      </c>
      <c r="B96" s="89" t="s">
        <v>47</v>
      </c>
      <c r="C96" s="81" t="s">
        <v>69</v>
      </c>
      <c r="D96" s="81" t="s">
        <v>73</v>
      </c>
      <c r="E96" s="81" t="s">
        <v>65</v>
      </c>
      <c r="F96" s="81"/>
      <c r="G96" s="71">
        <f t="shared" si="9"/>
        <v>594.7</v>
      </c>
      <c r="H96" s="71">
        <f t="shared" si="9"/>
        <v>594.7</v>
      </c>
      <c r="I96" s="71">
        <f t="shared" si="9"/>
        <v>594.7</v>
      </c>
    </row>
    <row r="97" spans="1:9" s="66" customFormat="1" ht="25.5" customHeight="1">
      <c r="A97" s="88" t="s">
        <v>85</v>
      </c>
      <c r="B97" s="89" t="s">
        <v>47</v>
      </c>
      <c r="C97" s="81" t="s">
        <v>69</v>
      </c>
      <c r="D97" s="81" t="s">
        <v>73</v>
      </c>
      <c r="E97" s="81" t="s">
        <v>202</v>
      </c>
      <c r="F97" s="81"/>
      <c r="G97" s="71">
        <f>G98+G99+G100</f>
        <v>594.7</v>
      </c>
      <c r="H97" s="71">
        <f>H98+H99</f>
        <v>594.7</v>
      </c>
      <c r="I97" s="71">
        <f>I98+I99</f>
        <v>594.7</v>
      </c>
    </row>
    <row r="98" spans="1:9" s="66" customFormat="1" ht="17.25" customHeight="1">
      <c r="A98" s="88" t="s">
        <v>126</v>
      </c>
      <c r="B98" s="89" t="s">
        <v>47</v>
      </c>
      <c r="C98" s="81" t="s">
        <v>69</v>
      </c>
      <c r="D98" s="81" t="s">
        <v>73</v>
      </c>
      <c r="E98" s="81" t="s">
        <v>202</v>
      </c>
      <c r="F98" s="81" t="s">
        <v>59</v>
      </c>
      <c r="G98" s="71">
        <v>584.60896</v>
      </c>
      <c r="H98" s="71">
        <v>584.7</v>
      </c>
      <c r="I98" s="71">
        <v>584.7</v>
      </c>
    </row>
    <row r="99" spans="1:9" s="66" customFormat="1" ht="18.75" customHeight="1">
      <c r="A99" s="88" t="s">
        <v>110</v>
      </c>
      <c r="B99" s="89" t="s">
        <v>47</v>
      </c>
      <c r="C99" s="81" t="s">
        <v>69</v>
      </c>
      <c r="D99" s="81" t="s">
        <v>73</v>
      </c>
      <c r="E99" s="81" t="s">
        <v>202</v>
      </c>
      <c r="F99" s="81" t="s">
        <v>64</v>
      </c>
      <c r="G99" s="71">
        <v>10</v>
      </c>
      <c r="H99" s="71">
        <v>10</v>
      </c>
      <c r="I99" s="71">
        <v>10</v>
      </c>
    </row>
    <row r="100" spans="1:9" s="66" customFormat="1" ht="18.75" customHeight="1">
      <c r="A100" s="114" t="s">
        <v>296</v>
      </c>
      <c r="B100" s="89" t="s">
        <v>47</v>
      </c>
      <c r="C100" s="81" t="s">
        <v>69</v>
      </c>
      <c r="D100" s="81" t="s">
        <v>73</v>
      </c>
      <c r="E100" s="81" t="s">
        <v>202</v>
      </c>
      <c r="F100" s="81" t="s">
        <v>298</v>
      </c>
      <c r="G100" s="71">
        <v>0.09104</v>
      </c>
      <c r="H100" s="71">
        <v>0</v>
      </c>
      <c r="I100" s="71">
        <v>0</v>
      </c>
    </row>
    <row r="101" spans="1:9" s="66" customFormat="1" ht="21" customHeight="1">
      <c r="A101" s="100" t="s">
        <v>10</v>
      </c>
      <c r="B101" s="93" t="s">
        <v>47</v>
      </c>
      <c r="C101" s="94" t="s">
        <v>73</v>
      </c>
      <c r="D101" s="94" t="s">
        <v>57</v>
      </c>
      <c r="E101" s="94"/>
      <c r="F101" s="94"/>
      <c r="G101" s="69">
        <f>G102+G109</f>
        <v>2500.375</v>
      </c>
      <c r="H101" s="69">
        <f>H102+H109</f>
        <v>2014.105</v>
      </c>
      <c r="I101" s="69">
        <f>I102+I109</f>
        <v>2094.5280000000002</v>
      </c>
    </row>
    <row r="102" spans="1:9" s="66" customFormat="1" ht="28.5" customHeight="1">
      <c r="A102" s="92" t="s">
        <v>373</v>
      </c>
      <c r="B102" s="93" t="s">
        <v>47</v>
      </c>
      <c r="C102" s="94" t="s">
        <v>73</v>
      </c>
      <c r="D102" s="94" t="s">
        <v>80</v>
      </c>
      <c r="E102" s="94"/>
      <c r="F102" s="94"/>
      <c r="G102" s="69">
        <f aca="true" t="shared" si="10" ref="G102:I105">G103</f>
        <v>563.6</v>
      </c>
      <c r="H102" s="69">
        <f t="shared" si="10"/>
        <v>0</v>
      </c>
      <c r="I102" s="69">
        <f t="shared" si="10"/>
        <v>0</v>
      </c>
    </row>
    <row r="103" spans="1:9" s="66" customFormat="1" ht="36" customHeight="1">
      <c r="A103" s="92" t="s">
        <v>316</v>
      </c>
      <c r="B103" s="93" t="s">
        <v>47</v>
      </c>
      <c r="C103" s="94" t="s">
        <v>73</v>
      </c>
      <c r="D103" s="94" t="s">
        <v>80</v>
      </c>
      <c r="E103" s="94" t="s">
        <v>158</v>
      </c>
      <c r="F103" s="94"/>
      <c r="G103" s="69">
        <f t="shared" si="10"/>
        <v>563.6</v>
      </c>
      <c r="H103" s="69">
        <f t="shared" si="10"/>
        <v>0</v>
      </c>
      <c r="I103" s="69">
        <f t="shared" si="10"/>
        <v>0</v>
      </c>
    </row>
    <row r="104" spans="1:9" s="66" customFormat="1" ht="26.25" customHeight="1">
      <c r="A104" s="88" t="s">
        <v>315</v>
      </c>
      <c r="B104" s="89" t="s">
        <v>47</v>
      </c>
      <c r="C104" s="81" t="s">
        <v>73</v>
      </c>
      <c r="D104" s="81" t="s">
        <v>80</v>
      </c>
      <c r="E104" s="81" t="s">
        <v>159</v>
      </c>
      <c r="F104" s="81"/>
      <c r="G104" s="71">
        <f t="shared" si="10"/>
        <v>563.6</v>
      </c>
      <c r="H104" s="71">
        <f t="shared" si="10"/>
        <v>0</v>
      </c>
      <c r="I104" s="71">
        <f t="shared" si="10"/>
        <v>0</v>
      </c>
    </row>
    <row r="105" spans="1:9" s="66" customFormat="1" ht="24" customHeight="1">
      <c r="A105" s="88" t="s">
        <v>197</v>
      </c>
      <c r="B105" s="89" t="s">
        <v>47</v>
      </c>
      <c r="C105" s="81" t="s">
        <v>73</v>
      </c>
      <c r="D105" s="81" t="s">
        <v>80</v>
      </c>
      <c r="E105" s="81" t="s">
        <v>160</v>
      </c>
      <c r="F105" s="81"/>
      <c r="G105" s="71">
        <f t="shared" si="10"/>
        <v>563.6</v>
      </c>
      <c r="H105" s="71">
        <f t="shared" si="10"/>
        <v>0</v>
      </c>
      <c r="I105" s="71">
        <f t="shared" si="10"/>
        <v>0</v>
      </c>
    </row>
    <row r="106" spans="1:9" s="66" customFormat="1" ht="18.75" customHeight="1">
      <c r="A106" s="88" t="s">
        <v>198</v>
      </c>
      <c r="B106" s="89" t="s">
        <v>47</v>
      </c>
      <c r="C106" s="81" t="s">
        <v>73</v>
      </c>
      <c r="D106" s="81" t="s">
        <v>80</v>
      </c>
      <c r="E106" s="81" t="s">
        <v>161</v>
      </c>
      <c r="F106" s="81"/>
      <c r="G106" s="71">
        <f>G107+G108</f>
        <v>563.6</v>
      </c>
      <c r="H106" s="71">
        <f>H107</f>
        <v>0</v>
      </c>
      <c r="I106" s="71">
        <f>I107</f>
        <v>0</v>
      </c>
    </row>
    <row r="107" spans="1:9" s="66" customFormat="1" ht="16.5" customHeight="1">
      <c r="A107" s="88" t="s">
        <v>110</v>
      </c>
      <c r="B107" s="89" t="s">
        <v>47</v>
      </c>
      <c r="C107" s="81" t="s">
        <v>73</v>
      </c>
      <c r="D107" s="81" t="s">
        <v>80</v>
      </c>
      <c r="E107" s="81" t="s">
        <v>161</v>
      </c>
      <c r="F107" s="81" t="s">
        <v>64</v>
      </c>
      <c r="G107" s="71">
        <v>513.6</v>
      </c>
      <c r="H107" s="71">
        <v>0</v>
      </c>
      <c r="I107" s="71">
        <v>0</v>
      </c>
    </row>
    <row r="108" spans="1:9" s="66" customFormat="1" ht="16.5" customHeight="1">
      <c r="A108" s="114" t="s">
        <v>296</v>
      </c>
      <c r="B108" s="89" t="s">
        <v>47</v>
      </c>
      <c r="C108" s="81" t="s">
        <v>73</v>
      </c>
      <c r="D108" s="81" t="s">
        <v>80</v>
      </c>
      <c r="E108" s="81" t="s">
        <v>161</v>
      </c>
      <c r="F108" s="81" t="s">
        <v>298</v>
      </c>
      <c r="G108" s="71">
        <v>50</v>
      </c>
      <c r="H108" s="71">
        <v>0</v>
      </c>
      <c r="I108" s="71">
        <v>0</v>
      </c>
    </row>
    <row r="109" spans="1:9" s="66" customFormat="1" ht="28.5" customHeight="1">
      <c r="A109" s="100" t="s">
        <v>25</v>
      </c>
      <c r="B109" s="93" t="s">
        <v>47</v>
      </c>
      <c r="C109" s="94" t="s">
        <v>73</v>
      </c>
      <c r="D109" s="94" t="s">
        <v>103</v>
      </c>
      <c r="E109" s="94"/>
      <c r="F109" s="94"/>
      <c r="G109" s="69">
        <f aca="true" t="shared" si="11" ref="G109:I112">G110</f>
        <v>1936.775</v>
      </c>
      <c r="H109" s="69">
        <f t="shared" si="11"/>
        <v>2014.105</v>
      </c>
      <c r="I109" s="69">
        <f t="shared" si="11"/>
        <v>2094.5280000000002</v>
      </c>
    </row>
    <row r="110" spans="1:9" s="66" customFormat="1" ht="18" customHeight="1">
      <c r="A110" s="88" t="s">
        <v>112</v>
      </c>
      <c r="B110" s="89" t="s">
        <v>47</v>
      </c>
      <c r="C110" s="81" t="s">
        <v>73</v>
      </c>
      <c r="D110" s="81" t="s">
        <v>103</v>
      </c>
      <c r="E110" s="81" t="s">
        <v>107</v>
      </c>
      <c r="F110" s="94"/>
      <c r="G110" s="71">
        <f t="shared" si="11"/>
        <v>1936.775</v>
      </c>
      <c r="H110" s="71">
        <f t="shared" si="11"/>
        <v>2014.105</v>
      </c>
      <c r="I110" s="71">
        <f t="shared" si="11"/>
        <v>2094.5280000000002</v>
      </c>
    </row>
    <row r="111" spans="1:9" s="66" customFormat="1" ht="17.25" customHeight="1">
      <c r="A111" s="88" t="s">
        <v>26</v>
      </c>
      <c r="B111" s="89" t="s">
        <v>47</v>
      </c>
      <c r="C111" s="81" t="s">
        <v>73</v>
      </c>
      <c r="D111" s="81" t="s">
        <v>103</v>
      </c>
      <c r="E111" s="81" t="s">
        <v>61</v>
      </c>
      <c r="F111" s="94"/>
      <c r="G111" s="71">
        <f t="shared" si="11"/>
        <v>1936.775</v>
      </c>
      <c r="H111" s="71">
        <f t="shared" si="11"/>
        <v>2014.105</v>
      </c>
      <c r="I111" s="71">
        <f t="shared" si="11"/>
        <v>2094.5280000000002</v>
      </c>
    </row>
    <row r="112" spans="1:9" s="66" customFormat="1" ht="15.75" customHeight="1">
      <c r="A112" s="88" t="s">
        <v>28</v>
      </c>
      <c r="B112" s="89" t="s">
        <v>47</v>
      </c>
      <c r="C112" s="81" t="s">
        <v>73</v>
      </c>
      <c r="D112" s="81" t="s">
        <v>103</v>
      </c>
      <c r="E112" s="81" t="s">
        <v>72</v>
      </c>
      <c r="F112" s="94"/>
      <c r="G112" s="71">
        <f t="shared" si="11"/>
        <v>1936.775</v>
      </c>
      <c r="H112" s="71">
        <f t="shared" si="11"/>
        <v>2014.105</v>
      </c>
      <c r="I112" s="71">
        <f t="shared" si="11"/>
        <v>2094.5280000000002</v>
      </c>
    </row>
    <row r="113" spans="1:9" s="66" customFormat="1" ht="16.5" customHeight="1">
      <c r="A113" s="88" t="s">
        <v>114</v>
      </c>
      <c r="B113" s="89" t="s">
        <v>47</v>
      </c>
      <c r="C113" s="81" t="s">
        <v>73</v>
      </c>
      <c r="D113" s="81" t="s">
        <v>103</v>
      </c>
      <c r="E113" s="81" t="s">
        <v>113</v>
      </c>
      <c r="F113" s="109"/>
      <c r="G113" s="71">
        <f>G114+G118</f>
        <v>1936.775</v>
      </c>
      <c r="H113" s="71">
        <f>H114+H118</f>
        <v>2014.105</v>
      </c>
      <c r="I113" s="71">
        <f>I114+I118</f>
        <v>2094.5280000000002</v>
      </c>
    </row>
    <row r="114" spans="1:9" s="66" customFormat="1" ht="24" customHeight="1">
      <c r="A114" s="88" t="s">
        <v>38</v>
      </c>
      <c r="B114" s="89" t="s">
        <v>47</v>
      </c>
      <c r="C114" s="81" t="s">
        <v>73</v>
      </c>
      <c r="D114" s="81" t="s">
        <v>103</v>
      </c>
      <c r="E114" s="81" t="s">
        <v>115</v>
      </c>
      <c r="F114" s="109"/>
      <c r="G114" s="71">
        <f>G115+G116+G117</f>
        <v>1933.255</v>
      </c>
      <c r="H114" s="71">
        <f>H115+H116</f>
        <v>2010.585</v>
      </c>
      <c r="I114" s="71">
        <f>I115+I116</f>
        <v>2091.0080000000003</v>
      </c>
    </row>
    <row r="115" spans="1:9" s="66" customFormat="1" ht="19.5" customHeight="1">
      <c r="A115" s="88" t="s">
        <v>63</v>
      </c>
      <c r="B115" s="89" t="s">
        <v>47</v>
      </c>
      <c r="C115" s="81" t="s">
        <v>73</v>
      </c>
      <c r="D115" s="81" t="s">
        <v>103</v>
      </c>
      <c r="E115" s="81" t="s">
        <v>115</v>
      </c>
      <c r="F115" s="81" t="s">
        <v>59</v>
      </c>
      <c r="G115" s="71">
        <v>1836.53533</v>
      </c>
      <c r="H115" s="71">
        <v>1910.055</v>
      </c>
      <c r="I115" s="71">
        <v>1986.458</v>
      </c>
    </row>
    <row r="116" spans="1:9" s="66" customFormat="1" ht="16.5" customHeight="1">
      <c r="A116" s="88" t="s">
        <v>110</v>
      </c>
      <c r="B116" s="89" t="s">
        <v>47</v>
      </c>
      <c r="C116" s="81" t="s">
        <v>73</v>
      </c>
      <c r="D116" s="81" t="s">
        <v>103</v>
      </c>
      <c r="E116" s="81" t="s">
        <v>115</v>
      </c>
      <c r="F116" s="81" t="s">
        <v>64</v>
      </c>
      <c r="G116" s="71">
        <v>96.66</v>
      </c>
      <c r="H116" s="71">
        <v>100.53</v>
      </c>
      <c r="I116" s="71">
        <v>104.55</v>
      </c>
    </row>
    <row r="117" spans="1:9" s="66" customFormat="1" ht="16.5" customHeight="1">
      <c r="A117" s="114" t="s">
        <v>296</v>
      </c>
      <c r="B117" s="89" t="s">
        <v>47</v>
      </c>
      <c r="C117" s="81" t="s">
        <v>73</v>
      </c>
      <c r="D117" s="81" t="s">
        <v>103</v>
      </c>
      <c r="E117" s="81" t="s">
        <v>115</v>
      </c>
      <c r="F117" s="81" t="s">
        <v>298</v>
      </c>
      <c r="G117" s="71">
        <v>0.05967</v>
      </c>
      <c r="H117" s="71">
        <v>0</v>
      </c>
      <c r="I117" s="71">
        <v>0</v>
      </c>
    </row>
    <row r="118" spans="1:9" s="66" customFormat="1" ht="23.25" customHeight="1">
      <c r="A118" s="88" t="s">
        <v>173</v>
      </c>
      <c r="B118" s="89" t="s">
        <v>47</v>
      </c>
      <c r="C118" s="81" t="s">
        <v>73</v>
      </c>
      <c r="D118" s="81" t="s">
        <v>103</v>
      </c>
      <c r="E118" s="81" t="s">
        <v>174</v>
      </c>
      <c r="F118" s="81"/>
      <c r="G118" s="71">
        <f>G119</f>
        <v>3.52</v>
      </c>
      <c r="H118" s="71">
        <f>H119</f>
        <v>3.52</v>
      </c>
      <c r="I118" s="71">
        <f>I119</f>
        <v>3.52</v>
      </c>
    </row>
    <row r="119" spans="1:9" s="66" customFormat="1" ht="17.25" customHeight="1">
      <c r="A119" s="88" t="s">
        <v>110</v>
      </c>
      <c r="B119" s="89" t="s">
        <v>47</v>
      </c>
      <c r="C119" s="81" t="s">
        <v>73</v>
      </c>
      <c r="D119" s="81" t="s">
        <v>103</v>
      </c>
      <c r="E119" s="81" t="s">
        <v>174</v>
      </c>
      <c r="F119" s="81" t="s">
        <v>64</v>
      </c>
      <c r="G119" s="71">
        <v>3.52</v>
      </c>
      <c r="H119" s="71">
        <v>3.52</v>
      </c>
      <c r="I119" s="71">
        <v>3.52</v>
      </c>
    </row>
    <row r="120" spans="1:9" s="66" customFormat="1" ht="18" customHeight="1">
      <c r="A120" s="100" t="s">
        <v>4</v>
      </c>
      <c r="B120" s="93" t="s">
        <v>47</v>
      </c>
      <c r="C120" s="94" t="s">
        <v>58</v>
      </c>
      <c r="D120" s="94" t="s">
        <v>57</v>
      </c>
      <c r="E120" s="94"/>
      <c r="F120" s="94"/>
      <c r="G120" s="69">
        <f>G121+G140</f>
        <v>51525.947340000006</v>
      </c>
      <c r="H120" s="69">
        <f>H121+H140</f>
        <v>1619.38</v>
      </c>
      <c r="I120" s="69">
        <f>I121+I140</f>
        <v>1619.3836</v>
      </c>
    </row>
    <row r="121" spans="1:9" s="66" customFormat="1" ht="16.5" customHeight="1">
      <c r="A121" s="100" t="s">
        <v>111</v>
      </c>
      <c r="B121" s="93" t="s">
        <v>47</v>
      </c>
      <c r="C121" s="94" t="s">
        <v>58</v>
      </c>
      <c r="D121" s="94" t="s">
        <v>106</v>
      </c>
      <c r="E121" s="94"/>
      <c r="F121" s="94"/>
      <c r="G121" s="69">
        <f>G122+G127</f>
        <v>47956.899840000005</v>
      </c>
      <c r="H121" s="69">
        <f>H122+H127</f>
        <v>1619.38</v>
      </c>
      <c r="I121" s="69">
        <f>I122+I127</f>
        <v>1619.3836</v>
      </c>
    </row>
    <row r="122" spans="1:9" s="66" customFormat="1" ht="27" customHeight="1">
      <c r="A122" s="92" t="s">
        <v>178</v>
      </c>
      <c r="B122" s="93" t="s">
        <v>47</v>
      </c>
      <c r="C122" s="94" t="s">
        <v>58</v>
      </c>
      <c r="D122" s="94" t="s">
        <v>106</v>
      </c>
      <c r="E122" s="94" t="s">
        <v>196</v>
      </c>
      <c r="F122" s="94"/>
      <c r="G122" s="69">
        <f aca="true" t="shared" si="12" ref="G122:I123">G123</f>
        <v>2195.462</v>
      </c>
      <c r="H122" s="69">
        <f t="shared" si="12"/>
        <v>0</v>
      </c>
      <c r="I122" s="69">
        <f t="shared" si="12"/>
        <v>0</v>
      </c>
    </row>
    <row r="123" spans="1:9" s="66" customFormat="1" ht="23.25" customHeight="1">
      <c r="A123" s="88" t="s">
        <v>162</v>
      </c>
      <c r="B123" s="89" t="s">
        <v>47</v>
      </c>
      <c r="C123" s="81" t="s">
        <v>58</v>
      </c>
      <c r="D123" s="81" t="s">
        <v>106</v>
      </c>
      <c r="E123" s="81" t="s">
        <v>203</v>
      </c>
      <c r="F123" s="81"/>
      <c r="G123" s="71">
        <f t="shared" si="12"/>
        <v>2195.462</v>
      </c>
      <c r="H123" s="71">
        <f t="shared" si="12"/>
        <v>0</v>
      </c>
      <c r="I123" s="71">
        <f t="shared" si="12"/>
        <v>0</v>
      </c>
    </row>
    <row r="124" spans="1:9" s="66" customFormat="1" ht="17.25" customHeight="1">
      <c r="A124" s="88" t="s">
        <v>163</v>
      </c>
      <c r="B124" s="89" t="s">
        <v>47</v>
      </c>
      <c r="C124" s="81" t="s">
        <v>58</v>
      </c>
      <c r="D124" s="81" t="s">
        <v>106</v>
      </c>
      <c r="E124" s="81" t="s">
        <v>204</v>
      </c>
      <c r="F124" s="81"/>
      <c r="G124" s="71">
        <f>G125</f>
        <v>2195.462</v>
      </c>
      <c r="H124" s="71">
        <f>H125+H126</f>
        <v>0</v>
      </c>
      <c r="I124" s="71">
        <f>I125+I126</f>
        <v>0</v>
      </c>
    </row>
    <row r="125" spans="1:9" s="66" customFormat="1" ht="15.75" customHeight="1">
      <c r="A125" s="88" t="s">
        <v>164</v>
      </c>
      <c r="B125" s="89" t="s">
        <v>47</v>
      </c>
      <c r="C125" s="81" t="s">
        <v>58</v>
      </c>
      <c r="D125" s="81" t="s">
        <v>106</v>
      </c>
      <c r="E125" s="81" t="s">
        <v>205</v>
      </c>
      <c r="F125" s="81"/>
      <c r="G125" s="71">
        <f>G126</f>
        <v>2195.462</v>
      </c>
      <c r="H125" s="71">
        <f>H126</f>
        <v>0</v>
      </c>
      <c r="I125" s="71">
        <f>I126</f>
        <v>0</v>
      </c>
    </row>
    <row r="126" spans="1:9" s="66" customFormat="1" ht="16.5" customHeight="1">
      <c r="A126" s="88" t="s">
        <v>88</v>
      </c>
      <c r="B126" s="89" t="s">
        <v>47</v>
      </c>
      <c r="C126" s="81" t="s">
        <v>58</v>
      </c>
      <c r="D126" s="81" t="s">
        <v>106</v>
      </c>
      <c r="E126" s="81" t="s">
        <v>205</v>
      </c>
      <c r="F126" s="81" t="s">
        <v>84</v>
      </c>
      <c r="G126" s="71">
        <v>2195.462</v>
      </c>
      <c r="H126" s="71">
        <v>0</v>
      </c>
      <c r="I126" s="71">
        <v>0</v>
      </c>
    </row>
    <row r="127" spans="1:9" ht="36" customHeight="1">
      <c r="A127" s="92" t="s">
        <v>287</v>
      </c>
      <c r="B127" s="93" t="s">
        <v>47</v>
      </c>
      <c r="C127" s="94" t="s">
        <v>58</v>
      </c>
      <c r="D127" s="94" t="s">
        <v>106</v>
      </c>
      <c r="E127" s="94" t="s">
        <v>100</v>
      </c>
      <c r="F127" s="94"/>
      <c r="G127" s="69">
        <f aca="true" t="shared" si="13" ref="G127:I128">G128</f>
        <v>45761.437840000006</v>
      </c>
      <c r="H127" s="69">
        <f t="shared" si="13"/>
        <v>1619.38</v>
      </c>
      <c r="I127" s="69">
        <f t="shared" si="13"/>
        <v>1619.3836</v>
      </c>
    </row>
    <row r="128" spans="1:9" ht="25.5" customHeight="1">
      <c r="A128" s="88" t="s">
        <v>86</v>
      </c>
      <c r="B128" s="89" t="s">
        <v>47</v>
      </c>
      <c r="C128" s="81" t="s">
        <v>58</v>
      </c>
      <c r="D128" s="81" t="s">
        <v>106</v>
      </c>
      <c r="E128" s="81" t="s">
        <v>101</v>
      </c>
      <c r="F128" s="81"/>
      <c r="G128" s="71">
        <f t="shared" si="13"/>
        <v>45761.437840000006</v>
      </c>
      <c r="H128" s="71">
        <f t="shared" si="13"/>
        <v>1619.38</v>
      </c>
      <c r="I128" s="71">
        <f t="shared" si="13"/>
        <v>1619.3836</v>
      </c>
    </row>
    <row r="129" spans="1:9" ht="27.75" customHeight="1">
      <c r="A129" s="88" t="s">
        <v>87</v>
      </c>
      <c r="B129" s="89" t="s">
        <v>47</v>
      </c>
      <c r="C129" s="81" t="s">
        <v>58</v>
      </c>
      <c r="D129" s="81" t="s">
        <v>106</v>
      </c>
      <c r="E129" s="81" t="s">
        <v>102</v>
      </c>
      <c r="F129" s="81"/>
      <c r="G129" s="71">
        <f>G130+G132+G135+G137+G139</f>
        <v>45761.437840000006</v>
      </c>
      <c r="H129" s="71">
        <f>H130+H132+H135+H137+H139</f>
        <v>1619.38</v>
      </c>
      <c r="I129" s="71">
        <f>I130+I132+I135+I137+I139</f>
        <v>1619.3836</v>
      </c>
    </row>
    <row r="130" spans="1:9" s="66" customFormat="1" ht="15.75" customHeight="1">
      <c r="A130" s="88" t="s">
        <v>199</v>
      </c>
      <c r="B130" s="89" t="s">
        <v>47</v>
      </c>
      <c r="C130" s="81" t="s">
        <v>58</v>
      </c>
      <c r="D130" s="81" t="s">
        <v>106</v>
      </c>
      <c r="E130" s="81" t="s">
        <v>125</v>
      </c>
      <c r="F130" s="81"/>
      <c r="G130" s="71">
        <f>G131</f>
        <v>1977.601</v>
      </c>
      <c r="H130" s="71">
        <f>H131</f>
        <v>1419.38</v>
      </c>
      <c r="I130" s="71">
        <f>I131</f>
        <v>1419.3836</v>
      </c>
    </row>
    <row r="131" spans="1:9" s="66" customFormat="1" ht="18.75" customHeight="1">
      <c r="A131" s="88" t="s">
        <v>110</v>
      </c>
      <c r="B131" s="89" t="s">
        <v>47</v>
      </c>
      <c r="C131" s="81" t="s">
        <v>58</v>
      </c>
      <c r="D131" s="81" t="s">
        <v>106</v>
      </c>
      <c r="E131" s="81" t="s">
        <v>125</v>
      </c>
      <c r="F131" s="81" t="s">
        <v>64</v>
      </c>
      <c r="G131" s="71">
        <v>1977.601</v>
      </c>
      <c r="H131" s="71">
        <v>1419.38</v>
      </c>
      <c r="I131" s="71">
        <v>1419.3836</v>
      </c>
    </row>
    <row r="132" spans="1:9" ht="23.25" customHeight="1">
      <c r="A132" s="88" t="s">
        <v>200</v>
      </c>
      <c r="B132" s="89" t="s">
        <v>47</v>
      </c>
      <c r="C132" s="81" t="s">
        <v>58</v>
      </c>
      <c r="D132" s="81" t="s">
        <v>106</v>
      </c>
      <c r="E132" s="81" t="s">
        <v>142</v>
      </c>
      <c r="F132" s="81"/>
      <c r="G132" s="71">
        <f>G133</f>
        <v>43773.83684</v>
      </c>
      <c r="H132" s="71">
        <f>H133</f>
        <v>100</v>
      </c>
      <c r="I132" s="71">
        <f>I133</f>
        <v>100</v>
      </c>
    </row>
    <row r="133" spans="1:9" ht="18" customHeight="1">
      <c r="A133" s="88" t="s">
        <v>110</v>
      </c>
      <c r="B133" s="89" t="s">
        <v>47</v>
      </c>
      <c r="C133" s="81" t="s">
        <v>58</v>
      </c>
      <c r="D133" s="81" t="s">
        <v>106</v>
      </c>
      <c r="E133" s="81" t="s">
        <v>142</v>
      </c>
      <c r="F133" s="81" t="s">
        <v>64</v>
      </c>
      <c r="G133" s="71">
        <v>43773.83684</v>
      </c>
      <c r="H133" s="71">
        <v>100</v>
      </c>
      <c r="I133" s="71">
        <v>100</v>
      </c>
    </row>
    <row r="134" spans="1:9" ht="18" customHeight="1">
      <c r="A134" s="88" t="s">
        <v>288</v>
      </c>
      <c r="B134" s="89" t="s">
        <v>47</v>
      </c>
      <c r="C134" s="81" t="s">
        <v>58</v>
      </c>
      <c r="D134" s="81" t="s">
        <v>106</v>
      </c>
      <c r="E134" s="81" t="s">
        <v>317</v>
      </c>
      <c r="F134" s="81"/>
      <c r="G134" s="71">
        <f>G135</f>
        <v>0</v>
      </c>
      <c r="H134" s="71">
        <f>H135</f>
        <v>90</v>
      </c>
      <c r="I134" s="71">
        <f>I135</f>
        <v>90</v>
      </c>
    </row>
    <row r="135" spans="1:9" ht="18" customHeight="1">
      <c r="A135" s="88" t="s">
        <v>88</v>
      </c>
      <c r="B135" s="89" t="s">
        <v>47</v>
      </c>
      <c r="C135" s="81" t="s">
        <v>58</v>
      </c>
      <c r="D135" s="81" t="s">
        <v>106</v>
      </c>
      <c r="E135" s="81" t="s">
        <v>317</v>
      </c>
      <c r="F135" s="81" t="s">
        <v>84</v>
      </c>
      <c r="G135" s="63">
        <v>0</v>
      </c>
      <c r="H135" s="71">
        <v>90</v>
      </c>
      <c r="I135" s="71">
        <v>90</v>
      </c>
    </row>
    <row r="136" spans="1:9" ht="18" customHeight="1">
      <c r="A136" s="88" t="s">
        <v>269</v>
      </c>
      <c r="B136" s="89" t="s">
        <v>47</v>
      </c>
      <c r="C136" s="81" t="s">
        <v>58</v>
      </c>
      <c r="D136" s="81" t="s">
        <v>106</v>
      </c>
      <c r="E136" s="81" t="s">
        <v>318</v>
      </c>
      <c r="F136" s="81"/>
      <c r="G136" s="71">
        <f>G137</f>
        <v>0</v>
      </c>
      <c r="H136" s="71">
        <f>H137</f>
        <v>0</v>
      </c>
      <c r="I136" s="71">
        <f>I137</f>
        <v>0</v>
      </c>
    </row>
    <row r="137" spans="1:9" ht="18" customHeight="1">
      <c r="A137" s="88" t="s">
        <v>110</v>
      </c>
      <c r="B137" s="89" t="s">
        <v>47</v>
      </c>
      <c r="C137" s="81" t="s">
        <v>58</v>
      </c>
      <c r="D137" s="81" t="s">
        <v>106</v>
      </c>
      <c r="E137" s="81" t="s">
        <v>318</v>
      </c>
      <c r="F137" s="81" t="s">
        <v>64</v>
      </c>
      <c r="G137" s="71">
        <v>0</v>
      </c>
      <c r="H137" s="71">
        <v>0</v>
      </c>
      <c r="I137" s="71">
        <v>0</v>
      </c>
    </row>
    <row r="138" spans="1:9" ht="18" customHeight="1">
      <c r="A138" s="88" t="s">
        <v>270</v>
      </c>
      <c r="B138" s="89" t="s">
        <v>47</v>
      </c>
      <c r="C138" s="81" t="s">
        <v>58</v>
      </c>
      <c r="D138" s="81" t="s">
        <v>106</v>
      </c>
      <c r="E138" s="81" t="s">
        <v>319</v>
      </c>
      <c r="F138" s="81"/>
      <c r="G138" s="71">
        <f>G139</f>
        <v>10</v>
      </c>
      <c r="H138" s="71">
        <f>H139</f>
        <v>10</v>
      </c>
      <c r="I138" s="71">
        <f>I139</f>
        <v>10</v>
      </c>
    </row>
    <row r="139" spans="1:9" ht="18" customHeight="1">
      <c r="A139" s="88" t="s">
        <v>110</v>
      </c>
      <c r="B139" s="89" t="s">
        <v>47</v>
      </c>
      <c r="C139" s="81" t="s">
        <v>58</v>
      </c>
      <c r="D139" s="81" t="s">
        <v>106</v>
      </c>
      <c r="E139" s="81" t="s">
        <v>319</v>
      </c>
      <c r="F139" s="81" t="s">
        <v>64</v>
      </c>
      <c r="G139" s="71">
        <v>10</v>
      </c>
      <c r="H139" s="71">
        <v>10</v>
      </c>
      <c r="I139" s="71">
        <v>10</v>
      </c>
    </row>
    <row r="140" spans="1:9" s="66" customFormat="1" ht="18" customHeight="1">
      <c r="A140" s="100" t="s">
        <v>179</v>
      </c>
      <c r="B140" s="93" t="s">
        <v>47</v>
      </c>
      <c r="C140" s="94" t="s">
        <v>58</v>
      </c>
      <c r="D140" s="94" t="s">
        <v>78</v>
      </c>
      <c r="E140" s="94"/>
      <c r="F140" s="94"/>
      <c r="G140" s="69">
        <f>G141+G146</f>
        <v>3569.0474999999997</v>
      </c>
      <c r="H140" s="69">
        <f aca="true" t="shared" si="14" ref="H140:I144">H141</f>
        <v>0</v>
      </c>
      <c r="I140" s="69">
        <f t="shared" si="14"/>
        <v>0</v>
      </c>
    </row>
    <row r="141" spans="1:9" s="66" customFormat="1" ht="16.5" customHeight="1">
      <c r="A141" s="95" t="s">
        <v>27</v>
      </c>
      <c r="B141" s="93" t="s">
        <v>47</v>
      </c>
      <c r="C141" s="81" t="s">
        <v>58</v>
      </c>
      <c r="D141" s="81" t="s">
        <v>78</v>
      </c>
      <c r="E141" s="81" t="s">
        <v>62</v>
      </c>
      <c r="F141" s="94"/>
      <c r="G141" s="69">
        <f>G142</f>
        <v>2340</v>
      </c>
      <c r="H141" s="69">
        <f t="shared" si="14"/>
        <v>0</v>
      </c>
      <c r="I141" s="69">
        <f t="shared" si="14"/>
        <v>0</v>
      </c>
    </row>
    <row r="142" spans="1:9" s="66" customFormat="1" ht="18.75" customHeight="1">
      <c r="A142" s="95" t="s">
        <v>28</v>
      </c>
      <c r="B142" s="89" t="s">
        <v>47</v>
      </c>
      <c r="C142" s="81" t="s">
        <v>58</v>
      </c>
      <c r="D142" s="81" t="s">
        <v>78</v>
      </c>
      <c r="E142" s="81" t="s">
        <v>99</v>
      </c>
      <c r="F142" s="94"/>
      <c r="G142" s="69">
        <f>G143</f>
        <v>2340</v>
      </c>
      <c r="H142" s="69">
        <f t="shared" si="14"/>
        <v>0</v>
      </c>
      <c r="I142" s="69">
        <f t="shared" si="14"/>
        <v>0</v>
      </c>
    </row>
    <row r="143" spans="1:9" s="66" customFormat="1" ht="18" customHeight="1">
      <c r="A143" s="95" t="s">
        <v>28</v>
      </c>
      <c r="B143" s="89" t="s">
        <v>47</v>
      </c>
      <c r="C143" s="81" t="s">
        <v>58</v>
      </c>
      <c r="D143" s="81" t="s">
        <v>78</v>
      </c>
      <c r="E143" s="81" t="s">
        <v>65</v>
      </c>
      <c r="F143" s="94"/>
      <c r="G143" s="69">
        <f>G144</f>
        <v>2340</v>
      </c>
      <c r="H143" s="69">
        <f t="shared" si="14"/>
        <v>0</v>
      </c>
      <c r="I143" s="69">
        <f t="shared" si="14"/>
        <v>0</v>
      </c>
    </row>
    <row r="144" spans="1:9" s="66" customFormat="1" ht="12.75" customHeight="1">
      <c r="A144" s="115" t="s">
        <v>180</v>
      </c>
      <c r="B144" s="89" t="s">
        <v>47</v>
      </c>
      <c r="C144" s="81" t="s">
        <v>58</v>
      </c>
      <c r="D144" s="81" t="s">
        <v>78</v>
      </c>
      <c r="E144" s="81" t="s">
        <v>207</v>
      </c>
      <c r="F144" s="81"/>
      <c r="G144" s="71">
        <f>G145</f>
        <v>2340</v>
      </c>
      <c r="H144" s="71">
        <f t="shared" si="14"/>
        <v>0</v>
      </c>
      <c r="I144" s="71">
        <f t="shared" si="14"/>
        <v>0</v>
      </c>
    </row>
    <row r="145" spans="1:9" s="66" customFormat="1" ht="21" customHeight="1">
      <c r="A145" s="88" t="s">
        <v>110</v>
      </c>
      <c r="B145" s="116" t="s">
        <v>47</v>
      </c>
      <c r="C145" s="81" t="s">
        <v>58</v>
      </c>
      <c r="D145" s="81" t="s">
        <v>78</v>
      </c>
      <c r="E145" s="81" t="s">
        <v>207</v>
      </c>
      <c r="F145" s="81" t="s">
        <v>64</v>
      </c>
      <c r="G145" s="71">
        <v>2340</v>
      </c>
      <c r="H145" s="71">
        <v>0</v>
      </c>
      <c r="I145" s="71">
        <v>0</v>
      </c>
    </row>
    <row r="146" spans="1:9" s="66" customFormat="1" ht="21" customHeight="1">
      <c r="A146" s="110" t="s">
        <v>326</v>
      </c>
      <c r="B146" s="89" t="s">
        <v>47</v>
      </c>
      <c r="C146" s="81" t="s">
        <v>58</v>
      </c>
      <c r="D146" s="81" t="s">
        <v>78</v>
      </c>
      <c r="E146" s="81" t="s">
        <v>191</v>
      </c>
      <c r="F146" s="81"/>
      <c r="G146" s="71">
        <f>G147</f>
        <v>1229.0475</v>
      </c>
      <c r="H146" s="71">
        <v>0</v>
      </c>
      <c r="I146" s="71">
        <v>0</v>
      </c>
    </row>
    <row r="147" spans="1:9" s="66" customFormat="1" ht="21" customHeight="1">
      <c r="A147" s="88" t="s">
        <v>291</v>
      </c>
      <c r="B147" s="89" t="s">
        <v>47</v>
      </c>
      <c r="C147" s="81" t="s">
        <v>58</v>
      </c>
      <c r="D147" s="81" t="s">
        <v>78</v>
      </c>
      <c r="E147" s="81" t="s">
        <v>293</v>
      </c>
      <c r="F147" s="81"/>
      <c r="G147" s="71">
        <f>G148</f>
        <v>1229.0475</v>
      </c>
      <c r="H147" s="71">
        <v>0</v>
      </c>
      <c r="I147" s="71">
        <v>0</v>
      </c>
    </row>
    <row r="148" spans="1:9" s="66" customFormat="1" ht="34.5" customHeight="1">
      <c r="A148" s="88" t="s">
        <v>292</v>
      </c>
      <c r="B148" s="89" t="s">
        <v>47</v>
      </c>
      <c r="C148" s="81" t="s">
        <v>58</v>
      </c>
      <c r="D148" s="81" t="s">
        <v>78</v>
      </c>
      <c r="E148" s="81" t="s">
        <v>294</v>
      </c>
      <c r="F148" s="81"/>
      <c r="G148" s="71">
        <f>G149</f>
        <v>1229.0475</v>
      </c>
      <c r="H148" s="71">
        <v>0</v>
      </c>
      <c r="I148" s="71">
        <v>0</v>
      </c>
    </row>
    <row r="149" spans="1:9" s="66" customFormat="1" ht="21" customHeight="1">
      <c r="A149" s="95" t="s">
        <v>180</v>
      </c>
      <c r="B149" s="89" t="s">
        <v>47</v>
      </c>
      <c r="C149" s="81" t="s">
        <v>58</v>
      </c>
      <c r="D149" s="81" t="s">
        <v>78</v>
      </c>
      <c r="E149" s="81" t="s">
        <v>295</v>
      </c>
      <c r="F149" s="81"/>
      <c r="G149" s="71">
        <f>G150</f>
        <v>1229.0475</v>
      </c>
      <c r="H149" s="71">
        <v>0</v>
      </c>
      <c r="I149" s="71">
        <v>0</v>
      </c>
    </row>
    <row r="150" spans="1:9" s="66" customFormat="1" ht="21" customHeight="1">
      <c r="A150" s="95" t="s">
        <v>110</v>
      </c>
      <c r="B150" s="89" t="s">
        <v>47</v>
      </c>
      <c r="C150" s="81" t="s">
        <v>58</v>
      </c>
      <c r="D150" s="81" t="s">
        <v>78</v>
      </c>
      <c r="E150" s="81" t="s">
        <v>295</v>
      </c>
      <c r="F150" s="81" t="s">
        <v>64</v>
      </c>
      <c r="G150" s="71">
        <v>1229.0475</v>
      </c>
      <c r="H150" s="71">
        <v>0</v>
      </c>
      <c r="I150" s="71">
        <v>0</v>
      </c>
    </row>
    <row r="151" spans="1:9" s="66" customFormat="1" ht="18" customHeight="1">
      <c r="A151" s="100" t="s">
        <v>166</v>
      </c>
      <c r="B151" s="93" t="s">
        <v>47</v>
      </c>
      <c r="C151" s="94" t="s">
        <v>83</v>
      </c>
      <c r="D151" s="94" t="s">
        <v>57</v>
      </c>
      <c r="E151" s="94"/>
      <c r="F151" s="94"/>
      <c r="G151" s="69">
        <f>G152+G175+G213+G263</f>
        <v>549039.5408000001</v>
      </c>
      <c r="H151" s="69">
        <f>H152+H175+H213+H263</f>
        <v>101685.52352</v>
      </c>
      <c r="I151" s="69">
        <f>I152+I175+I213+I263</f>
        <v>17727.218</v>
      </c>
    </row>
    <row r="152" spans="1:9" s="66" customFormat="1" ht="14.25" customHeight="1">
      <c r="A152" s="100" t="s">
        <v>24</v>
      </c>
      <c r="B152" s="93" t="s">
        <v>47</v>
      </c>
      <c r="C152" s="117" t="s">
        <v>83</v>
      </c>
      <c r="D152" s="117" t="s">
        <v>56</v>
      </c>
      <c r="E152" s="117"/>
      <c r="F152" s="117"/>
      <c r="G152" s="69">
        <f>G153+G162</f>
        <v>191392.46895</v>
      </c>
      <c r="H152" s="69">
        <f>H153+H162</f>
        <v>58968.4994</v>
      </c>
      <c r="I152" s="69">
        <f>I153+I162</f>
        <v>0</v>
      </c>
    </row>
    <row r="153" spans="1:9" s="66" customFormat="1" ht="27" customHeight="1">
      <c r="A153" s="110" t="s">
        <v>326</v>
      </c>
      <c r="B153" s="93" t="s">
        <v>47</v>
      </c>
      <c r="C153" s="94" t="s">
        <v>83</v>
      </c>
      <c r="D153" s="94" t="s">
        <v>56</v>
      </c>
      <c r="E153" s="94" t="s">
        <v>191</v>
      </c>
      <c r="F153" s="81"/>
      <c r="G153" s="69">
        <f aca="true" t="shared" si="15" ref="G153:I154">G154</f>
        <v>1400.8156299999998</v>
      </c>
      <c r="H153" s="69">
        <f t="shared" si="15"/>
        <v>0</v>
      </c>
      <c r="I153" s="69">
        <f t="shared" si="15"/>
        <v>0</v>
      </c>
    </row>
    <row r="154" spans="1:9" s="66" customFormat="1" ht="16.5" customHeight="1">
      <c r="A154" s="88" t="s">
        <v>289</v>
      </c>
      <c r="B154" s="89" t="s">
        <v>47</v>
      </c>
      <c r="C154" s="81" t="s">
        <v>83</v>
      </c>
      <c r="D154" s="81" t="s">
        <v>56</v>
      </c>
      <c r="E154" s="81" t="s">
        <v>192</v>
      </c>
      <c r="F154" s="81"/>
      <c r="G154" s="69">
        <f t="shared" si="15"/>
        <v>1400.8156299999998</v>
      </c>
      <c r="H154" s="69">
        <f t="shared" si="15"/>
        <v>0</v>
      </c>
      <c r="I154" s="69">
        <f t="shared" si="15"/>
        <v>0</v>
      </c>
    </row>
    <row r="155" spans="1:9" s="66" customFormat="1" ht="23.25" customHeight="1">
      <c r="A155" s="91" t="s">
        <v>190</v>
      </c>
      <c r="B155" s="89" t="s">
        <v>47</v>
      </c>
      <c r="C155" s="81" t="s">
        <v>83</v>
      </c>
      <c r="D155" s="81" t="s">
        <v>56</v>
      </c>
      <c r="E155" s="81" t="s">
        <v>193</v>
      </c>
      <c r="F155" s="81"/>
      <c r="G155" s="71">
        <f>G158+G157+G160</f>
        <v>1400.8156299999998</v>
      </c>
      <c r="H155" s="71">
        <f>H158</f>
        <v>0</v>
      </c>
      <c r="I155" s="71">
        <f>I158</f>
        <v>0</v>
      </c>
    </row>
    <row r="156" spans="1:9" s="66" customFormat="1" ht="23.25" customHeight="1">
      <c r="A156" s="114" t="s">
        <v>31</v>
      </c>
      <c r="B156" s="89" t="s">
        <v>47</v>
      </c>
      <c r="C156" s="81" t="s">
        <v>83</v>
      </c>
      <c r="D156" s="81" t="s">
        <v>56</v>
      </c>
      <c r="E156" s="81" t="s">
        <v>194</v>
      </c>
      <c r="F156" s="81"/>
      <c r="G156" s="71">
        <f>G157</f>
        <v>184.53839</v>
      </c>
      <c r="H156" s="71">
        <v>0</v>
      </c>
      <c r="I156" s="71">
        <v>0</v>
      </c>
    </row>
    <row r="157" spans="1:9" s="66" customFormat="1" ht="23.25" customHeight="1">
      <c r="A157" s="114" t="s">
        <v>110</v>
      </c>
      <c r="B157" s="89" t="s">
        <v>47</v>
      </c>
      <c r="C157" s="81" t="s">
        <v>83</v>
      </c>
      <c r="D157" s="81" t="s">
        <v>56</v>
      </c>
      <c r="E157" s="81" t="s">
        <v>194</v>
      </c>
      <c r="F157" s="81" t="s">
        <v>64</v>
      </c>
      <c r="G157" s="71">
        <v>184.53839</v>
      </c>
      <c r="H157" s="71">
        <v>0</v>
      </c>
      <c r="I157" s="71">
        <v>0</v>
      </c>
    </row>
    <row r="158" spans="1:9" s="66" customFormat="1" ht="26.25" customHeight="1">
      <c r="A158" s="88" t="s">
        <v>109</v>
      </c>
      <c r="B158" s="89" t="s">
        <v>47</v>
      </c>
      <c r="C158" s="81" t="s">
        <v>83</v>
      </c>
      <c r="D158" s="81" t="s">
        <v>56</v>
      </c>
      <c r="E158" s="81" t="s">
        <v>195</v>
      </c>
      <c r="F158" s="81"/>
      <c r="G158" s="71">
        <f>G159</f>
        <v>1216.27724</v>
      </c>
      <c r="H158" s="71">
        <v>0</v>
      </c>
      <c r="I158" s="71">
        <f>I159</f>
        <v>0</v>
      </c>
    </row>
    <row r="159" spans="1:9" s="66" customFormat="1" ht="15.75" customHeight="1">
      <c r="A159" s="88" t="s">
        <v>110</v>
      </c>
      <c r="B159" s="89" t="s">
        <v>47</v>
      </c>
      <c r="C159" s="81" t="s">
        <v>83</v>
      </c>
      <c r="D159" s="81" t="s">
        <v>56</v>
      </c>
      <c r="E159" s="81" t="s">
        <v>195</v>
      </c>
      <c r="F159" s="81" t="s">
        <v>64</v>
      </c>
      <c r="G159" s="71">
        <v>1216.27724</v>
      </c>
      <c r="H159" s="71">
        <v>0</v>
      </c>
      <c r="I159" s="71">
        <v>0</v>
      </c>
    </row>
    <row r="160" spans="1:9" s="66" customFormat="1" ht="22.5">
      <c r="A160" s="88" t="s">
        <v>388</v>
      </c>
      <c r="B160" s="89" t="s">
        <v>47</v>
      </c>
      <c r="C160" s="81" t="s">
        <v>83</v>
      </c>
      <c r="D160" s="81" t="s">
        <v>56</v>
      </c>
      <c r="E160" s="81" t="s">
        <v>389</v>
      </c>
      <c r="F160" s="81"/>
      <c r="G160" s="71">
        <v>0</v>
      </c>
      <c r="H160" s="71">
        <f>H161</f>
        <v>0</v>
      </c>
      <c r="I160" s="71">
        <f>I161</f>
        <v>0</v>
      </c>
    </row>
    <row r="161" spans="1:9" s="66" customFormat="1" ht="15.75" customHeight="1">
      <c r="A161" s="88" t="s">
        <v>110</v>
      </c>
      <c r="B161" s="89" t="s">
        <v>47</v>
      </c>
      <c r="C161" s="81" t="s">
        <v>83</v>
      </c>
      <c r="D161" s="81" t="s">
        <v>56</v>
      </c>
      <c r="E161" s="81" t="s">
        <v>389</v>
      </c>
      <c r="F161" s="81" t="s">
        <v>64</v>
      </c>
      <c r="G161" s="71">
        <v>1000</v>
      </c>
      <c r="H161" s="71">
        <v>0</v>
      </c>
      <c r="I161" s="71">
        <v>0</v>
      </c>
    </row>
    <row r="162" spans="1:9" s="66" customFormat="1" ht="36.75" customHeight="1">
      <c r="A162" s="110" t="s">
        <v>238</v>
      </c>
      <c r="B162" s="89" t="s">
        <v>47</v>
      </c>
      <c r="C162" s="81" t="s">
        <v>83</v>
      </c>
      <c r="D162" s="81" t="s">
        <v>56</v>
      </c>
      <c r="E162" s="94" t="s">
        <v>211</v>
      </c>
      <c r="F162" s="81"/>
      <c r="G162" s="69">
        <f>G163</f>
        <v>189991.65332</v>
      </c>
      <c r="H162" s="69">
        <f>H171</f>
        <v>58968.4994</v>
      </c>
      <c r="I162" s="69">
        <f>I174</f>
        <v>0</v>
      </c>
    </row>
    <row r="163" spans="1:9" s="66" customFormat="1" ht="26.25" customHeight="1">
      <c r="A163" s="95" t="s">
        <v>239</v>
      </c>
      <c r="B163" s="89" t="s">
        <v>47</v>
      </c>
      <c r="C163" s="81" t="s">
        <v>83</v>
      </c>
      <c r="D163" s="81" t="s">
        <v>56</v>
      </c>
      <c r="E163" s="81" t="s">
        <v>241</v>
      </c>
      <c r="F163" s="81"/>
      <c r="G163" s="71">
        <f>G164</f>
        <v>189991.65332</v>
      </c>
      <c r="H163" s="71">
        <f>H164</f>
        <v>0</v>
      </c>
      <c r="I163" s="71">
        <f>I164</f>
        <v>0</v>
      </c>
    </row>
    <row r="164" spans="1:9" s="66" customFormat="1" ht="26.25" customHeight="1">
      <c r="A164" s="95" t="s">
        <v>240</v>
      </c>
      <c r="B164" s="89" t="s">
        <v>47</v>
      </c>
      <c r="C164" s="81" t="s">
        <v>83</v>
      </c>
      <c r="D164" s="81" t="s">
        <v>56</v>
      </c>
      <c r="E164" s="81" t="s">
        <v>242</v>
      </c>
      <c r="F164" s="81"/>
      <c r="G164" s="71">
        <f>G168+G166+G170</f>
        <v>189991.65332</v>
      </c>
      <c r="H164" s="71">
        <f>H165+H167</f>
        <v>0</v>
      </c>
      <c r="I164" s="71">
        <f>I166+I167</f>
        <v>0</v>
      </c>
    </row>
    <row r="165" spans="1:9" s="66" customFormat="1" ht="18.75" customHeight="1">
      <c r="A165" s="95" t="s">
        <v>236</v>
      </c>
      <c r="B165" s="89" t="s">
        <v>47</v>
      </c>
      <c r="C165" s="81" t="s">
        <v>83</v>
      </c>
      <c r="D165" s="81" t="s">
        <v>56</v>
      </c>
      <c r="E165" s="81" t="s">
        <v>243</v>
      </c>
      <c r="F165" s="81"/>
      <c r="G165" s="71">
        <f>G166</f>
        <v>103057.25346</v>
      </c>
      <c r="H165" s="71">
        <f>H166</f>
        <v>0</v>
      </c>
      <c r="I165" s="71">
        <v>0</v>
      </c>
    </row>
    <row r="166" spans="1:9" s="66" customFormat="1" ht="15" customHeight="1">
      <c r="A166" s="113" t="s">
        <v>88</v>
      </c>
      <c r="B166" s="89" t="s">
        <v>47</v>
      </c>
      <c r="C166" s="81" t="s">
        <v>83</v>
      </c>
      <c r="D166" s="81" t="s">
        <v>56</v>
      </c>
      <c r="E166" s="81" t="s">
        <v>243</v>
      </c>
      <c r="F166" s="81" t="s">
        <v>84</v>
      </c>
      <c r="G166" s="71">
        <v>103057.25346</v>
      </c>
      <c r="H166" s="71">
        <v>0</v>
      </c>
      <c r="I166" s="71">
        <v>0</v>
      </c>
    </row>
    <row r="167" spans="1:9" s="66" customFormat="1" ht="24.75" customHeight="1">
      <c r="A167" s="95" t="s">
        <v>236</v>
      </c>
      <c r="B167" s="89" t="s">
        <v>47</v>
      </c>
      <c r="C167" s="81" t="s">
        <v>83</v>
      </c>
      <c r="D167" s="81" t="s">
        <v>56</v>
      </c>
      <c r="E167" s="81" t="s">
        <v>244</v>
      </c>
      <c r="F167" s="81"/>
      <c r="G167" s="71">
        <f>G168</f>
        <v>69113.28235</v>
      </c>
      <c r="H167" s="71">
        <v>0</v>
      </c>
      <c r="I167" s="71">
        <f>I168</f>
        <v>0</v>
      </c>
    </row>
    <row r="168" spans="1:9" s="66" customFormat="1" ht="15.75" customHeight="1">
      <c r="A168" s="113" t="s">
        <v>88</v>
      </c>
      <c r="B168" s="89" t="s">
        <v>47</v>
      </c>
      <c r="C168" s="81" t="s">
        <v>83</v>
      </c>
      <c r="D168" s="81" t="s">
        <v>56</v>
      </c>
      <c r="E168" s="81" t="s">
        <v>244</v>
      </c>
      <c r="F168" s="81" t="s">
        <v>84</v>
      </c>
      <c r="G168" s="63">
        <v>69113.28235</v>
      </c>
      <c r="H168" s="71">
        <v>0</v>
      </c>
      <c r="I168" s="71">
        <v>0</v>
      </c>
    </row>
    <row r="169" spans="1:9" s="66" customFormat="1" ht="15.75" customHeight="1">
      <c r="A169" s="85" t="s">
        <v>236</v>
      </c>
      <c r="B169" s="78" t="s">
        <v>47</v>
      </c>
      <c r="C169" s="60" t="s">
        <v>83</v>
      </c>
      <c r="D169" s="60" t="s">
        <v>56</v>
      </c>
      <c r="E169" s="60" t="s">
        <v>416</v>
      </c>
      <c r="F169" s="60"/>
      <c r="G169" s="63">
        <f>G170</f>
        <v>17821.11751</v>
      </c>
      <c r="H169" s="63">
        <f>H170</f>
        <v>0</v>
      </c>
      <c r="I169" s="63">
        <f>I170</f>
        <v>0</v>
      </c>
    </row>
    <row r="170" spans="1:9" s="66" customFormat="1" ht="15.75" customHeight="1">
      <c r="A170" s="142" t="s">
        <v>88</v>
      </c>
      <c r="B170" s="78" t="s">
        <v>47</v>
      </c>
      <c r="C170" s="60" t="s">
        <v>83</v>
      </c>
      <c r="D170" s="60" t="s">
        <v>56</v>
      </c>
      <c r="E170" s="60" t="s">
        <v>416</v>
      </c>
      <c r="F170" s="60" t="s">
        <v>84</v>
      </c>
      <c r="G170" s="63">
        <v>17821.11751</v>
      </c>
      <c r="H170" s="63">
        <v>0</v>
      </c>
      <c r="I170" s="63">
        <v>0</v>
      </c>
    </row>
    <row r="171" spans="1:9" s="66" customFormat="1" ht="27.75" customHeight="1">
      <c r="A171" s="95" t="s">
        <v>257</v>
      </c>
      <c r="B171" s="89" t="s">
        <v>47</v>
      </c>
      <c r="C171" s="81" t="s">
        <v>83</v>
      </c>
      <c r="D171" s="81" t="s">
        <v>56</v>
      </c>
      <c r="E171" s="81" t="s">
        <v>260</v>
      </c>
      <c r="F171" s="81"/>
      <c r="G171" s="71">
        <v>0</v>
      </c>
      <c r="H171" s="71">
        <f aca="true" t="shared" si="16" ref="H171:I173">H172</f>
        <v>58968.4994</v>
      </c>
      <c r="I171" s="71">
        <f t="shared" si="16"/>
        <v>0</v>
      </c>
    </row>
    <row r="172" spans="1:9" s="66" customFormat="1" ht="27.75" customHeight="1">
      <c r="A172" s="95" t="s">
        <v>258</v>
      </c>
      <c r="B172" s="89" t="s">
        <v>47</v>
      </c>
      <c r="C172" s="81" t="s">
        <v>83</v>
      </c>
      <c r="D172" s="81" t="s">
        <v>56</v>
      </c>
      <c r="E172" s="81" t="s">
        <v>261</v>
      </c>
      <c r="F172" s="81"/>
      <c r="G172" s="71">
        <v>0</v>
      </c>
      <c r="H172" s="71">
        <f t="shared" si="16"/>
        <v>58968.4994</v>
      </c>
      <c r="I172" s="71">
        <f t="shared" si="16"/>
        <v>0</v>
      </c>
    </row>
    <row r="173" spans="1:9" s="66" customFormat="1" ht="17.25" customHeight="1">
      <c r="A173" s="95" t="s">
        <v>259</v>
      </c>
      <c r="B173" s="89" t="s">
        <v>47</v>
      </c>
      <c r="C173" s="81" t="s">
        <v>83</v>
      </c>
      <c r="D173" s="81" t="s">
        <v>56</v>
      </c>
      <c r="E173" s="81" t="s">
        <v>261</v>
      </c>
      <c r="F173" s="81"/>
      <c r="G173" s="71">
        <v>0</v>
      </c>
      <c r="H173" s="71">
        <f t="shared" si="16"/>
        <v>58968.4994</v>
      </c>
      <c r="I173" s="71">
        <f t="shared" si="16"/>
        <v>0</v>
      </c>
    </row>
    <row r="174" spans="1:9" s="66" customFormat="1" ht="16.5" customHeight="1">
      <c r="A174" s="113" t="s">
        <v>88</v>
      </c>
      <c r="B174" s="89" t="s">
        <v>47</v>
      </c>
      <c r="C174" s="81" t="s">
        <v>83</v>
      </c>
      <c r="D174" s="81" t="s">
        <v>56</v>
      </c>
      <c r="E174" s="81" t="s">
        <v>261</v>
      </c>
      <c r="F174" s="81" t="s">
        <v>84</v>
      </c>
      <c r="G174" s="71">
        <v>0</v>
      </c>
      <c r="H174" s="71">
        <v>58968.4994</v>
      </c>
      <c r="I174" s="71">
        <v>0</v>
      </c>
    </row>
    <row r="175" spans="1:9" s="66" customFormat="1" ht="21" customHeight="1">
      <c r="A175" s="100" t="s">
        <v>5</v>
      </c>
      <c r="B175" s="93" t="s">
        <v>47</v>
      </c>
      <c r="C175" s="94" t="s">
        <v>83</v>
      </c>
      <c r="D175" s="94" t="s">
        <v>69</v>
      </c>
      <c r="E175" s="94"/>
      <c r="F175" s="94"/>
      <c r="G175" s="69">
        <f>G176+G184+G196+G201+G206+G189</f>
        <v>15909.28755</v>
      </c>
      <c r="H175" s="69">
        <f>H176+H184+H196+H201+H206+H189</f>
        <v>11941.2</v>
      </c>
      <c r="I175" s="69">
        <f>I176+I184+I196+I201+I206+I189</f>
        <v>2439</v>
      </c>
    </row>
    <row r="176" spans="1:9" ht="21" customHeight="1">
      <c r="A176" s="92" t="s">
        <v>285</v>
      </c>
      <c r="B176" s="93" t="s">
        <v>47</v>
      </c>
      <c r="C176" s="94" t="s">
        <v>83</v>
      </c>
      <c r="D176" s="94" t="s">
        <v>69</v>
      </c>
      <c r="E176" s="94" t="s">
        <v>229</v>
      </c>
      <c r="F176" s="81"/>
      <c r="G176" s="69">
        <f>G177</f>
        <v>3239.08269</v>
      </c>
      <c r="H176" s="69">
        <f>H177</f>
        <v>0</v>
      </c>
      <c r="I176" s="69">
        <f>I177</f>
        <v>0</v>
      </c>
    </row>
    <row r="177" spans="1:9" ht="27.75" customHeight="1">
      <c r="A177" s="88" t="s">
        <v>286</v>
      </c>
      <c r="B177" s="89" t="s">
        <v>47</v>
      </c>
      <c r="C177" s="81" t="s">
        <v>83</v>
      </c>
      <c r="D177" s="81" t="s">
        <v>69</v>
      </c>
      <c r="E177" s="81" t="s">
        <v>230</v>
      </c>
      <c r="F177" s="81"/>
      <c r="G177" s="71">
        <f>G181+G180</f>
        <v>3239.08269</v>
      </c>
      <c r="H177" s="71">
        <f>H181</f>
        <v>0</v>
      </c>
      <c r="I177" s="71">
        <f>I181</f>
        <v>0</v>
      </c>
    </row>
    <row r="178" spans="1:9" ht="27.75" customHeight="1">
      <c r="A178" s="114" t="s">
        <v>359</v>
      </c>
      <c r="B178" s="89" t="s">
        <v>47</v>
      </c>
      <c r="C178" s="81" t="s">
        <v>83</v>
      </c>
      <c r="D178" s="81" t="s">
        <v>69</v>
      </c>
      <c r="E178" s="81" t="s">
        <v>360</v>
      </c>
      <c r="F178" s="81"/>
      <c r="G178" s="71">
        <f>G179</f>
        <v>3217.57269</v>
      </c>
      <c r="H178" s="71">
        <v>0</v>
      </c>
      <c r="I178" s="71">
        <v>0</v>
      </c>
    </row>
    <row r="179" spans="1:9" ht="24" customHeight="1">
      <c r="A179" s="114" t="s">
        <v>361</v>
      </c>
      <c r="B179" s="89" t="s">
        <v>47</v>
      </c>
      <c r="C179" s="81" t="s">
        <v>83</v>
      </c>
      <c r="D179" s="81" t="s">
        <v>69</v>
      </c>
      <c r="E179" s="81" t="s">
        <v>362</v>
      </c>
      <c r="F179" s="81"/>
      <c r="G179" s="71">
        <f>G180</f>
        <v>3217.57269</v>
      </c>
      <c r="H179" s="71">
        <v>0</v>
      </c>
      <c r="I179" s="71">
        <v>0</v>
      </c>
    </row>
    <row r="180" spans="1:9" ht="22.5" customHeight="1">
      <c r="A180" s="114" t="s">
        <v>110</v>
      </c>
      <c r="B180" s="89" t="s">
        <v>47</v>
      </c>
      <c r="C180" s="81" t="s">
        <v>83</v>
      </c>
      <c r="D180" s="81" t="s">
        <v>69</v>
      </c>
      <c r="E180" s="81" t="s">
        <v>362</v>
      </c>
      <c r="F180" s="81" t="s">
        <v>64</v>
      </c>
      <c r="G180" s="63">
        <v>3217.57269</v>
      </c>
      <c r="H180" s="71">
        <v>0</v>
      </c>
      <c r="I180" s="71">
        <v>0</v>
      </c>
    </row>
    <row r="181" spans="1:9" ht="26.25" customHeight="1">
      <c r="A181" s="88" t="s">
        <v>271</v>
      </c>
      <c r="B181" s="89" t="s">
        <v>47</v>
      </c>
      <c r="C181" s="81" t="s">
        <v>83</v>
      </c>
      <c r="D181" s="81" t="s">
        <v>69</v>
      </c>
      <c r="E181" s="81" t="s">
        <v>272</v>
      </c>
      <c r="F181" s="81"/>
      <c r="G181" s="71">
        <f aca="true" t="shared" si="17" ref="G181:I182">G182</f>
        <v>21.51</v>
      </c>
      <c r="H181" s="71">
        <f t="shared" si="17"/>
        <v>0</v>
      </c>
      <c r="I181" s="71">
        <f t="shared" si="17"/>
        <v>0</v>
      </c>
    </row>
    <row r="182" spans="1:9" ht="21" customHeight="1">
      <c r="A182" s="88" t="s">
        <v>273</v>
      </c>
      <c r="B182" s="89" t="s">
        <v>47</v>
      </c>
      <c r="C182" s="81" t="s">
        <v>83</v>
      </c>
      <c r="D182" s="81" t="s">
        <v>69</v>
      </c>
      <c r="E182" s="81" t="s">
        <v>320</v>
      </c>
      <c r="F182" s="81"/>
      <c r="G182" s="71">
        <f t="shared" si="17"/>
        <v>21.51</v>
      </c>
      <c r="H182" s="71">
        <f t="shared" si="17"/>
        <v>0</v>
      </c>
      <c r="I182" s="71">
        <f t="shared" si="17"/>
        <v>0</v>
      </c>
    </row>
    <row r="183" spans="1:9" ht="21" customHeight="1">
      <c r="A183" s="88" t="s">
        <v>110</v>
      </c>
      <c r="B183" s="89" t="s">
        <v>47</v>
      </c>
      <c r="C183" s="81" t="s">
        <v>83</v>
      </c>
      <c r="D183" s="81" t="s">
        <v>69</v>
      </c>
      <c r="E183" s="81" t="s">
        <v>320</v>
      </c>
      <c r="F183" s="81" t="s">
        <v>64</v>
      </c>
      <c r="G183" s="63">
        <v>21.51</v>
      </c>
      <c r="H183" s="71">
        <v>0</v>
      </c>
      <c r="I183" s="71">
        <v>0</v>
      </c>
    </row>
    <row r="184" spans="1:9" ht="21" customHeight="1">
      <c r="A184" s="92" t="s">
        <v>155</v>
      </c>
      <c r="B184" s="93" t="s">
        <v>47</v>
      </c>
      <c r="C184" s="94" t="s">
        <v>83</v>
      </c>
      <c r="D184" s="94" t="s">
        <v>69</v>
      </c>
      <c r="E184" s="94" t="s">
        <v>136</v>
      </c>
      <c r="F184" s="81"/>
      <c r="G184" s="69">
        <f aca="true" t="shared" si="18" ref="G184:I187">G185</f>
        <v>9526.2</v>
      </c>
      <c r="H184" s="69">
        <f t="shared" si="18"/>
        <v>9526.2</v>
      </c>
      <c r="I184" s="69">
        <f t="shared" si="18"/>
        <v>0</v>
      </c>
    </row>
    <row r="185" spans="1:9" ht="21" customHeight="1">
      <c r="A185" s="88" t="s">
        <v>139</v>
      </c>
      <c r="B185" s="89" t="s">
        <v>47</v>
      </c>
      <c r="C185" s="81" t="s">
        <v>83</v>
      </c>
      <c r="D185" s="81" t="s">
        <v>69</v>
      </c>
      <c r="E185" s="81" t="s">
        <v>135</v>
      </c>
      <c r="F185" s="81"/>
      <c r="G185" s="71">
        <f t="shared" si="18"/>
        <v>9526.2</v>
      </c>
      <c r="H185" s="71">
        <f t="shared" si="18"/>
        <v>9526.2</v>
      </c>
      <c r="I185" s="71">
        <f t="shared" si="18"/>
        <v>0</v>
      </c>
    </row>
    <row r="186" spans="1:9" ht="21" customHeight="1">
      <c r="A186" s="88" t="s">
        <v>140</v>
      </c>
      <c r="B186" s="89" t="s">
        <v>47</v>
      </c>
      <c r="C186" s="81" t="s">
        <v>83</v>
      </c>
      <c r="D186" s="81" t="s">
        <v>69</v>
      </c>
      <c r="E186" s="81" t="s">
        <v>137</v>
      </c>
      <c r="F186" s="81"/>
      <c r="G186" s="71">
        <f t="shared" si="18"/>
        <v>9526.2</v>
      </c>
      <c r="H186" s="71">
        <f t="shared" si="18"/>
        <v>9526.2</v>
      </c>
      <c r="I186" s="71">
        <f t="shared" si="18"/>
        <v>0</v>
      </c>
    </row>
    <row r="187" spans="1:9" ht="21" customHeight="1">
      <c r="A187" s="88" t="s">
        <v>246</v>
      </c>
      <c r="B187" s="89" t="s">
        <v>47</v>
      </c>
      <c r="C187" s="81" t="s">
        <v>83</v>
      </c>
      <c r="D187" s="81" t="s">
        <v>69</v>
      </c>
      <c r="E187" s="81" t="s">
        <v>245</v>
      </c>
      <c r="F187" s="81"/>
      <c r="G187" s="71">
        <f t="shared" si="18"/>
        <v>9526.2</v>
      </c>
      <c r="H187" s="71">
        <f t="shared" si="18"/>
        <v>9526.2</v>
      </c>
      <c r="I187" s="71">
        <f t="shared" si="18"/>
        <v>0</v>
      </c>
    </row>
    <row r="188" spans="1:9" ht="21" customHeight="1">
      <c r="A188" s="88" t="s">
        <v>110</v>
      </c>
      <c r="B188" s="89" t="s">
        <v>47</v>
      </c>
      <c r="C188" s="81" t="s">
        <v>83</v>
      </c>
      <c r="D188" s="81" t="s">
        <v>69</v>
      </c>
      <c r="E188" s="81" t="s">
        <v>245</v>
      </c>
      <c r="F188" s="81" t="s">
        <v>64</v>
      </c>
      <c r="G188" s="71">
        <v>9526.2</v>
      </c>
      <c r="H188" s="71">
        <v>9526.2</v>
      </c>
      <c r="I188" s="71">
        <v>0</v>
      </c>
    </row>
    <row r="189" spans="1:9" ht="27.75" customHeight="1">
      <c r="A189" s="110" t="s">
        <v>326</v>
      </c>
      <c r="B189" s="93" t="s">
        <v>47</v>
      </c>
      <c r="C189" s="94" t="s">
        <v>83</v>
      </c>
      <c r="D189" s="94" t="s">
        <v>69</v>
      </c>
      <c r="E189" s="94" t="s">
        <v>191</v>
      </c>
      <c r="F189" s="94"/>
      <c r="G189" s="69">
        <f aca="true" t="shared" si="19" ref="G189:I191">G190</f>
        <v>2982.02666</v>
      </c>
      <c r="H189" s="69">
        <f t="shared" si="19"/>
        <v>2415</v>
      </c>
      <c r="I189" s="69">
        <f t="shared" si="19"/>
        <v>2439</v>
      </c>
    </row>
    <row r="190" spans="1:9" ht="21" customHeight="1">
      <c r="A190" s="95" t="s">
        <v>289</v>
      </c>
      <c r="B190" s="89" t="s">
        <v>47</v>
      </c>
      <c r="C190" s="81" t="s">
        <v>83</v>
      </c>
      <c r="D190" s="81" t="s">
        <v>69</v>
      </c>
      <c r="E190" s="81" t="s">
        <v>192</v>
      </c>
      <c r="F190" s="81"/>
      <c r="G190" s="71">
        <f t="shared" si="19"/>
        <v>2982.02666</v>
      </c>
      <c r="H190" s="71">
        <f t="shared" si="19"/>
        <v>2415</v>
      </c>
      <c r="I190" s="71">
        <f t="shared" si="19"/>
        <v>2439</v>
      </c>
    </row>
    <row r="191" spans="1:9" ht="33.75" customHeight="1">
      <c r="A191" s="88" t="s">
        <v>349</v>
      </c>
      <c r="B191" s="89" t="s">
        <v>47</v>
      </c>
      <c r="C191" s="81" t="s">
        <v>83</v>
      </c>
      <c r="D191" s="81" t="s">
        <v>69</v>
      </c>
      <c r="E191" s="81" t="s">
        <v>300</v>
      </c>
      <c r="F191" s="81"/>
      <c r="G191" s="71">
        <f t="shared" si="19"/>
        <v>2982.02666</v>
      </c>
      <c r="H191" s="71">
        <f t="shared" si="19"/>
        <v>2415</v>
      </c>
      <c r="I191" s="71">
        <f t="shared" si="19"/>
        <v>2439</v>
      </c>
    </row>
    <row r="192" spans="1:9" ht="36" customHeight="1">
      <c r="A192" s="112" t="s">
        <v>350</v>
      </c>
      <c r="B192" s="89" t="s">
        <v>47</v>
      </c>
      <c r="C192" s="81" t="s">
        <v>83</v>
      </c>
      <c r="D192" s="81" t="s">
        <v>69</v>
      </c>
      <c r="E192" s="81" t="s">
        <v>301</v>
      </c>
      <c r="F192" s="81"/>
      <c r="G192" s="71">
        <f>G194+G195+G193</f>
        <v>2982.02666</v>
      </c>
      <c r="H192" s="71">
        <f>H194+H195+H193</f>
        <v>2415</v>
      </c>
      <c r="I192" s="71">
        <f>I194+I195+I193</f>
        <v>2439</v>
      </c>
    </row>
    <row r="193" spans="1:9" ht="19.5" customHeight="1">
      <c r="A193" s="113" t="s">
        <v>126</v>
      </c>
      <c r="B193" s="89" t="s">
        <v>47</v>
      </c>
      <c r="C193" s="81" t="s">
        <v>83</v>
      </c>
      <c r="D193" s="81" t="s">
        <v>69</v>
      </c>
      <c r="E193" s="81" t="s">
        <v>301</v>
      </c>
      <c r="F193" s="81" t="s">
        <v>299</v>
      </c>
      <c r="G193" s="71">
        <v>1716.678</v>
      </c>
      <c r="H193" s="71">
        <v>1716.678</v>
      </c>
      <c r="I193" s="71">
        <v>1716.678</v>
      </c>
    </row>
    <row r="194" spans="1:9" ht="21" customHeight="1">
      <c r="A194" s="95" t="s">
        <v>124</v>
      </c>
      <c r="B194" s="89" t="s">
        <v>47</v>
      </c>
      <c r="C194" s="81" t="s">
        <v>83</v>
      </c>
      <c r="D194" s="81" t="s">
        <v>69</v>
      </c>
      <c r="E194" s="81" t="s">
        <v>301</v>
      </c>
      <c r="F194" s="81" t="s">
        <v>64</v>
      </c>
      <c r="G194" s="63">
        <v>1231.76866</v>
      </c>
      <c r="H194" s="71">
        <v>665.393</v>
      </c>
      <c r="I194" s="71">
        <v>690.043</v>
      </c>
    </row>
    <row r="195" spans="1:9" ht="21" customHeight="1">
      <c r="A195" s="95" t="s">
        <v>296</v>
      </c>
      <c r="B195" s="89" t="s">
        <v>47</v>
      </c>
      <c r="C195" s="81" t="s">
        <v>83</v>
      </c>
      <c r="D195" s="81" t="s">
        <v>69</v>
      </c>
      <c r="E195" s="81" t="s">
        <v>301</v>
      </c>
      <c r="F195" s="81" t="s">
        <v>298</v>
      </c>
      <c r="G195" s="71">
        <v>33.58</v>
      </c>
      <c r="H195" s="71">
        <v>32.929</v>
      </c>
      <c r="I195" s="71">
        <v>32.279</v>
      </c>
    </row>
    <row r="196" spans="1:9" s="66" customFormat="1" ht="24.75" customHeight="1">
      <c r="A196" s="110" t="s">
        <v>248</v>
      </c>
      <c r="B196" s="93" t="s">
        <v>47</v>
      </c>
      <c r="C196" s="94" t="s">
        <v>83</v>
      </c>
      <c r="D196" s="94" t="s">
        <v>69</v>
      </c>
      <c r="E196" s="94" t="s">
        <v>253</v>
      </c>
      <c r="F196" s="81"/>
      <c r="G196" s="69">
        <f aca="true" t="shared" si="20" ref="G196:I199">G197</f>
        <v>0</v>
      </c>
      <c r="H196" s="69">
        <f t="shared" si="20"/>
        <v>0</v>
      </c>
      <c r="I196" s="69">
        <f t="shared" si="20"/>
        <v>0</v>
      </c>
    </row>
    <row r="197" spans="1:9" s="66" customFormat="1" ht="23.25" customHeight="1">
      <c r="A197" s="95" t="s">
        <v>249</v>
      </c>
      <c r="B197" s="89" t="s">
        <v>47</v>
      </c>
      <c r="C197" s="81" t="s">
        <v>83</v>
      </c>
      <c r="D197" s="81" t="s">
        <v>69</v>
      </c>
      <c r="E197" s="81" t="s">
        <v>254</v>
      </c>
      <c r="F197" s="81"/>
      <c r="G197" s="71">
        <f t="shared" si="20"/>
        <v>0</v>
      </c>
      <c r="H197" s="71">
        <f t="shared" si="20"/>
        <v>0</v>
      </c>
      <c r="I197" s="71">
        <f t="shared" si="20"/>
        <v>0</v>
      </c>
    </row>
    <row r="198" spans="1:9" s="66" customFormat="1" ht="16.5" customHeight="1">
      <c r="A198" s="95" t="s">
        <v>250</v>
      </c>
      <c r="B198" s="89" t="s">
        <v>47</v>
      </c>
      <c r="C198" s="81" t="s">
        <v>83</v>
      </c>
      <c r="D198" s="81" t="s">
        <v>69</v>
      </c>
      <c r="E198" s="81" t="s">
        <v>255</v>
      </c>
      <c r="F198" s="81"/>
      <c r="G198" s="71">
        <f t="shared" si="20"/>
        <v>0</v>
      </c>
      <c r="H198" s="71">
        <f t="shared" si="20"/>
        <v>0</v>
      </c>
      <c r="I198" s="71">
        <f t="shared" si="20"/>
        <v>0</v>
      </c>
    </row>
    <row r="199" spans="1:9" s="66" customFormat="1" ht="16.5" customHeight="1">
      <c r="A199" s="95" t="s">
        <v>251</v>
      </c>
      <c r="B199" s="89" t="s">
        <v>47</v>
      </c>
      <c r="C199" s="81" t="s">
        <v>83</v>
      </c>
      <c r="D199" s="81" t="s">
        <v>69</v>
      </c>
      <c r="E199" s="81" t="s">
        <v>256</v>
      </c>
      <c r="F199" s="81"/>
      <c r="G199" s="71">
        <f t="shared" si="20"/>
        <v>0</v>
      </c>
      <c r="H199" s="71">
        <f t="shared" si="20"/>
        <v>0</v>
      </c>
      <c r="I199" s="71">
        <f t="shared" si="20"/>
        <v>0</v>
      </c>
    </row>
    <row r="200" spans="1:9" s="66" customFormat="1" ht="16.5" customHeight="1">
      <c r="A200" s="95" t="s">
        <v>252</v>
      </c>
      <c r="B200" s="89" t="s">
        <v>47</v>
      </c>
      <c r="C200" s="81" t="s">
        <v>83</v>
      </c>
      <c r="D200" s="81" t="s">
        <v>69</v>
      </c>
      <c r="E200" s="81" t="s">
        <v>256</v>
      </c>
      <c r="F200" s="81" t="s">
        <v>64</v>
      </c>
      <c r="G200" s="63">
        <v>0</v>
      </c>
      <c r="H200" s="71">
        <v>0</v>
      </c>
      <c r="I200" s="71">
        <v>0</v>
      </c>
    </row>
    <row r="201" spans="1:9" s="66" customFormat="1" ht="16.5" customHeight="1">
      <c r="A201" s="92" t="s">
        <v>186</v>
      </c>
      <c r="B201" s="93" t="s">
        <v>47</v>
      </c>
      <c r="C201" s="94" t="s">
        <v>83</v>
      </c>
      <c r="D201" s="94" t="s">
        <v>69</v>
      </c>
      <c r="E201" s="94" t="s">
        <v>206</v>
      </c>
      <c r="F201" s="94"/>
      <c r="G201" s="69">
        <f aca="true" t="shared" si="21" ref="G201:I204">G202</f>
        <v>0</v>
      </c>
      <c r="H201" s="69">
        <f t="shared" si="21"/>
        <v>0</v>
      </c>
      <c r="I201" s="69">
        <f t="shared" si="21"/>
        <v>0</v>
      </c>
    </row>
    <row r="202" spans="1:9" s="66" customFormat="1" ht="22.5" customHeight="1">
      <c r="A202" s="112" t="s">
        <v>275</v>
      </c>
      <c r="B202" s="89" t="s">
        <v>47</v>
      </c>
      <c r="C202" s="81" t="s">
        <v>83</v>
      </c>
      <c r="D202" s="81" t="s">
        <v>69</v>
      </c>
      <c r="E202" s="81" t="s">
        <v>208</v>
      </c>
      <c r="F202" s="81"/>
      <c r="G202" s="71">
        <f t="shared" si="21"/>
        <v>0</v>
      </c>
      <c r="H202" s="71">
        <f t="shared" si="21"/>
        <v>0</v>
      </c>
      <c r="I202" s="71">
        <f t="shared" si="21"/>
        <v>0</v>
      </c>
    </row>
    <row r="203" spans="1:9" s="66" customFormat="1" ht="22.5" customHeight="1">
      <c r="A203" s="118" t="s">
        <v>274</v>
      </c>
      <c r="B203" s="81" t="s">
        <v>47</v>
      </c>
      <c r="C203" s="81" t="s">
        <v>83</v>
      </c>
      <c r="D203" s="81" t="s">
        <v>69</v>
      </c>
      <c r="E203" s="81" t="s">
        <v>277</v>
      </c>
      <c r="F203" s="89"/>
      <c r="G203" s="71">
        <f t="shared" si="21"/>
        <v>0</v>
      </c>
      <c r="H203" s="71">
        <f t="shared" si="21"/>
        <v>0</v>
      </c>
      <c r="I203" s="71">
        <f t="shared" si="21"/>
        <v>0</v>
      </c>
    </row>
    <row r="204" spans="1:9" s="66" customFormat="1" ht="16.5" customHeight="1">
      <c r="A204" s="88" t="s">
        <v>276</v>
      </c>
      <c r="B204" s="89" t="s">
        <v>47</v>
      </c>
      <c r="C204" s="81" t="s">
        <v>83</v>
      </c>
      <c r="D204" s="81" t="s">
        <v>69</v>
      </c>
      <c r="E204" s="81" t="s">
        <v>278</v>
      </c>
      <c r="F204" s="81"/>
      <c r="G204" s="71">
        <f t="shared" si="21"/>
        <v>0</v>
      </c>
      <c r="H204" s="71">
        <f t="shared" si="21"/>
        <v>0</v>
      </c>
      <c r="I204" s="71">
        <f t="shared" si="21"/>
        <v>0</v>
      </c>
    </row>
    <row r="205" spans="1:9" s="66" customFormat="1" ht="16.5" customHeight="1">
      <c r="A205" s="88" t="s">
        <v>110</v>
      </c>
      <c r="B205" s="89" t="s">
        <v>47</v>
      </c>
      <c r="C205" s="81" t="s">
        <v>83</v>
      </c>
      <c r="D205" s="81" t="s">
        <v>69</v>
      </c>
      <c r="E205" s="81" t="s">
        <v>278</v>
      </c>
      <c r="F205" s="81" t="s">
        <v>64</v>
      </c>
      <c r="G205" s="63">
        <v>0</v>
      </c>
      <c r="H205" s="71">
        <v>0</v>
      </c>
      <c r="I205" s="71">
        <v>0</v>
      </c>
    </row>
    <row r="206" spans="1:9" s="66" customFormat="1" ht="21" customHeight="1">
      <c r="A206" s="92" t="s">
        <v>27</v>
      </c>
      <c r="B206" s="93" t="s">
        <v>47</v>
      </c>
      <c r="C206" s="94" t="s">
        <v>83</v>
      </c>
      <c r="D206" s="94" t="s">
        <v>69</v>
      </c>
      <c r="E206" s="94" t="s">
        <v>62</v>
      </c>
      <c r="F206" s="94"/>
      <c r="G206" s="69">
        <f>G207+G212</f>
        <v>161.97820000000002</v>
      </c>
      <c r="H206" s="69">
        <f>H207</f>
        <v>0</v>
      </c>
      <c r="I206" s="69">
        <f>I207</f>
        <v>0</v>
      </c>
    </row>
    <row r="207" spans="1:9" s="66" customFormat="1" ht="17.25" customHeight="1">
      <c r="A207" s="88" t="s">
        <v>28</v>
      </c>
      <c r="B207" s="89" t="s">
        <v>47</v>
      </c>
      <c r="C207" s="81" t="s">
        <v>83</v>
      </c>
      <c r="D207" s="81" t="s">
        <v>69</v>
      </c>
      <c r="E207" s="81" t="s">
        <v>99</v>
      </c>
      <c r="F207" s="81"/>
      <c r="G207" s="71">
        <f>G208</f>
        <v>82.7</v>
      </c>
      <c r="H207" s="71">
        <f>H208</f>
        <v>0</v>
      </c>
      <c r="I207" s="71">
        <f>I208</f>
        <v>0</v>
      </c>
    </row>
    <row r="208" spans="1:9" s="66" customFormat="1" ht="17.25" customHeight="1">
      <c r="A208" s="88" t="s">
        <v>28</v>
      </c>
      <c r="B208" s="89" t="s">
        <v>47</v>
      </c>
      <c r="C208" s="81" t="s">
        <v>83</v>
      </c>
      <c r="D208" s="81" t="s">
        <v>69</v>
      </c>
      <c r="E208" s="81" t="s">
        <v>65</v>
      </c>
      <c r="F208" s="81"/>
      <c r="G208" s="71">
        <f>G209</f>
        <v>82.7</v>
      </c>
      <c r="H208" s="71">
        <f>H210</f>
        <v>0</v>
      </c>
      <c r="I208" s="71">
        <f>I210</f>
        <v>0</v>
      </c>
    </row>
    <row r="209" spans="1:9" s="66" customFormat="1" ht="22.5" customHeight="1">
      <c r="A209" s="88" t="s">
        <v>219</v>
      </c>
      <c r="B209" s="89" t="s">
        <v>47</v>
      </c>
      <c r="C209" s="81" t="s">
        <v>83</v>
      </c>
      <c r="D209" s="81" t="s">
        <v>69</v>
      </c>
      <c r="E209" s="81" t="s">
        <v>220</v>
      </c>
      <c r="F209" s="81"/>
      <c r="G209" s="63">
        <v>82.7</v>
      </c>
      <c r="H209" s="71">
        <v>0</v>
      </c>
      <c r="I209" s="71">
        <v>0</v>
      </c>
    </row>
    <row r="210" spans="1:9" s="66" customFormat="1" ht="17.25" customHeight="1">
      <c r="A210" s="88" t="s">
        <v>110</v>
      </c>
      <c r="B210" s="89" t="s">
        <v>47</v>
      </c>
      <c r="C210" s="81" t="s">
        <v>83</v>
      </c>
      <c r="D210" s="81" t="s">
        <v>69</v>
      </c>
      <c r="E210" s="81" t="s">
        <v>220</v>
      </c>
      <c r="F210" s="81" t="s">
        <v>64</v>
      </c>
      <c r="G210" s="71">
        <v>0</v>
      </c>
      <c r="H210" s="71">
        <v>0</v>
      </c>
      <c r="I210" s="71">
        <v>0</v>
      </c>
    </row>
    <row r="211" spans="1:9" s="66" customFormat="1" ht="17.25" customHeight="1">
      <c r="A211" s="114" t="s">
        <v>363</v>
      </c>
      <c r="B211" s="89" t="s">
        <v>47</v>
      </c>
      <c r="C211" s="81" t="s">
        <v>83</v>
      </c>
      <c r="D211" s="81" t="s">
        <v>69</v>
      </c>
      <c r="E211" s="81" t="s">
        <v>364</v>
      </c>
      <c r="F211" s="81"/>
      <c r="G211" s="71">
        <f>G212</f>
        <v>79.2782</v>
      </c>
      <c r="H211" s="71">
        <f>H212</f>
        <v>0</v>
      </c>
      <c r="I211" s="71">
        <f>I212</f>
        <v>0</v>
      </c>
    </row>
    <row r="212" spans="1:9" s="66" customFormat="1" ht="24" customHeight="1">
      <c r="A212" s="114" t="s">
        <v>365</v>
      </c>
      <c r="B212" s="89" t="s">
        <v>47</v>
      </c>
      <c r="C212" s="81" t="s">
        <v>83</v>
      </c>
      <c r="D212" s="81" t="s">
        <v>69</v>
      </c>
      <c r="E212" s="81" t="s">
        <v>364</v>
      </c>
      <c r="F212" s="81" t="s">
        <v>366</v>
      </c>
      <c r="G212" s="71">
        <v>79.2782</v>
      </c>
      <c r="H212" s="71">
        <v>0</v>
      </c>
      <c r="I212" s="71">
        <v>0</v>
      </c>
    </row>
    <row r="213" spans="1:9" s="66" customFormat="1" ht="18" customHeight="1">
      <c r="A213" s="100" t="s">
        <v>9</v>
      </c>
      <c r="B213" s="93" t="s">
        <v>47</v>
      </c>
      <c r="C213" s="94" t="s">
        <v>83</v>
      </c>
      <c r="D213" s="94" t="s">
        <v>73</v>
      </c>
      <c r="E213" s="94"/>
      <c r="F213" s="94"/>
      <c r="G213" s="69">
        <f>G214+G219+G252+G236+G257</f>
        <v>314921.99999000004</v>
      </c>
      <c r="H213" s="70">
        <f>H214+H219+H252+H236</f>
        <v>18000</v>
      </c>
      <c r="I213" s="70">
        <f>I214+I219+I252+I236</f>
        <v>0</v>
      </c>
    </row>
    <row r="214" spans="1:9" s="66" customFormat="1" ht="24.75" customHeight="1">
      <c r="A214" s="92" t="s">
        <v>178</v>
      </c>
      <c r="B214" s="93" t="s">
        <v>47</v>
      </c>
      <c r="C214" s="94" t="s">
        <v>83</v>
      </c>
      <c r="D214" s="94" t="s">
        <v>73</v>
      </c>
      <c r="E214" s="94" t="s">
        <v>196</v>
      </c>
      <c r="F214" s="94"/>
      <c r="G214" s="69">
        <f aca="true" t="shared" si="22" ref="G214:I217">G215</f>
        <v>185.238</v>
      </c>
      <c r="H214" s="69">
        <f t="shared" si="22"/>
        <v>0</v>
      </c>
      <c r="I214" s="69">
        <f t="shared" si="22"/>
        <v>0</v>
      </c>
    </row>
    <row r="215" spans="1:9" s="66" customFormat="1" ht="18" customHeight="1">
      <c r="A215" s="88" t="s">
        <v>167</v>
      </c>
      <c r="B215" s="89" t="s">
        <v>47</v>
      </c>
      <c r="C215" s="81" t="s">
        <v>83</v>
      </c>
      <c r="D215" s="81" t="s">
        <v>73</v>
      </c>
      <c r="E215" s="81" t="s">
        <v>323</v>
      </c>
      <c r="F215" s="81"/>
      <c r="G215" s="71">
        <f t="shared" si="22"/>
        <v>185.238</v>
      </c>
      <c r="H215" s="71">
        <f t="shared" si="22"/>
        <v>0</v>
      </c>
      <c r="I215" s="71">
        <f t="shared" si="22"/>
        <v>0</v>
      </c>
    </row>
    <row r="216" spans="1:9" s="66" customFormat="1" ht="15" customHeight="1">
      <c r="A216" s="88" t="s">
        <v>168</v>
      </c>
      <c r="B216" s="89" t="s">
        <v>47</v>
      </c>
      <c r="C216" s="81" t="s">
        <v>83</v>
      </c>
      <c r="D216" s="81" t="s">
        <v>73</v>
      </c>
      <c r="E216" s="81" t="s">
        <v>324</v>
      </c>
      <c r="F216" s="81"/>
      <c r="G216" s="71">
        <f t="shared" si="22"/>
        <v>185.238</v>
      </c>
      <c r="H216" s="71">
        <f t="shared" si="22"/>
        <v>0</v>
      </c>
      <c r="I216" s="71">
        <f t="shared" si="22"/>
        <v>0</v>
      </c>
    </row>
    <row r="217" spans="1:9" s="66" customFormat="1" ht="15" customHeight="1">
      <c r="A217" s="88" t="s">
        <v>164</v>
      </c>
      <c r="B217" s="89" t="s">
        <v>47</v>
      </c>
      <c r="C217" s="81" t="s">
        <v>83</v>
      </c>
      <c r="D217" s="81" t="s">
        <v>73</v>
      </c>
      <c r="E217" s="81" t="s">
        <v>325</v>
      </c>
      <c r="F217" s="81"/>
      <c r="G217" s="71">
        <f t="shared" si="22"/>
        <v>185.238</v>
      </c>
      <c r="H217" s="71">
        <f t="shared" si="22"/>
        <v>0</v>
      </c>
      <c r="I217" s="71">
        <f t="shared" si="22"/>
        <v>0</v>
      </c>
    </row>
    <row r="218" spans="1:9" s="66" customFormat="1" ht="16.5" customHeight="1">
      <c r="A218" s="88" t="s">
        <v>110</v>
      </c>
      <c r="B218" s="89" t="s">
        <v>47</v>
      </c>
      <c r="C218" s="81" t="s">
        <v>83</v>
      </c>
      <c r="D218" s="81" t="s">
        <v>73</v>
      </c>
      <c r="E218" s="81" t="s">
        <v>325</v>
      </c>
      <c r="F218" s="81" t="s">
        <v>64</v>
      </c>
      <c r="G218" s="71">
        <v>185.238</v>
      </c>
      <c r="H218" s="71">
        <v>0</v>
      </c>
      <c r="I218" s="71">
        <v>0</v>
      </c>
    </row>
    <row r="219" spans="1:9" s="66" customFormat="1" ht="26.25" customHeight="1">
      <c r="A219" s="92" t="s">
        <v>155</v>
      </c>
      <c r="B219" s="93" t="s">
        <v>47</v>
      </c>
      <c r="C219" s="94" t="s">
        <v>83</v>
      </c>
      <c r="D219" s="94" t="s">
        <v>73</v>
      </c>
      <c r="E219" s="94" t="s">
        <v>136</v>
      </c>
      <c r="F219" s="94"/>
      <c r="G219" s="69">
        <f aca="true" t="shared" si="23" ref="G219:I220">G220</f>
        <v>8102.270790000001</v>
      </c>
      <c r="H219" s="69">
        <f t="shared" si="23"/>
        <v>0</v>
      </c>
      <c r="I219" s="69">
        <f t="shared" si="23"/>
        <v>0</v>
      </c>
    </row>
    <row r="220" spans="1:9" s="66" customFormat="1" ht="15" customHeight="1">
      <c r="A220" s="88" t="s">
        <v>139</v>
      </c>
      <c r="B220" s="89" t="s">
        <v>47</v>
      </c>
      <c r="C220" s="81" t="s">
        <v>83</v>
      </c>
      <c r="D220" s="81" t="s">
        <v>73</v>
      </c>
      <c r="E220" s="81" t="s">
        <v>135</v>
      </c>
      <c r="F220" s="81"/>
      <c r="G220" s="71">
        <f t="shared" si="23"/>
        <v>8102.270790000001</v>
      </c>
      <c r="H220" s="71">
        <f t="shared" si="23"/>
        <v>0</v>
      </c>
      <c r="I220" s="71">
        <f t="shared" si="23"/>
        <v>0</v>
      </c>
    </row>
    <row r="221" spans="1:9" s="66" customFormat="1" ht="15" customHeight="1">
      <c r="A221" s="88" t="s">
        <v>140</v>
      </c>
      <c r="B221" s="89" t="s">
        <v>47</v>
      </c>
      <c r="C221" s="81" t="s">
        <v>83</v>
      </c>
      <c r="D221" s="81" t="s">
        <v>73</v>
      </c>
      <c r="E221" s="81" t="s">
        <v>137</v>
      </c>
      <c r="F221" s="81"/>
      <c r="G221" s="71">
        <f>G222+G226+G229+G231+G233+G235+G224</f>
        <v>8102.270790000001</v>
      </c>
      <c r="H221" s="71">
        <f>H222</f>
        <v>0</v>
      </c>
      <c r="I221" s="71">
        <f>I222</f>
        <v>0</v>
      </c>
    </row>
    <row r="222" spans="1:9" s="66" customFormat="1" ht="14.25" customHeight="1">
      <c r="A222" s="88" t="s">
        <v>134</v>
      </c>
      <c r="B222" s="89" t="s">
        <v>47</v>
      </c>
      <c r="C222" s="81" t="s">
        <v>83</v>
      </c>
      <c r="D222" s="81" t="s">
        <v>73</v>
      </c>
      <c r="E222" s="81" t="s">
        <v>138</v>
      </c>
      <c r="F222" s="81"/>
      <c r="G222" s="71">
        <f>G223</f>
        <v>5673.20653</v>
      </c>
      <c r="H222" s="71">
        <f>H223</f>
        <v>0</v>
      </c>
      <c r="I222" s="71">
        <f>I223</f>
        <v>0</v>
      </c>
    </row>
    <row r="223" spans="1:9" s="66" customFormat="1" ht="16.5" customHeight="1">
      <c r="A223" s="88" t="s">
        <v>110</v>
      </c>
      <c r="B223" s="89" t="s">
        <v>47</v>
      </c>
      <c r="C223" s="81" t="s">
        <v>83</v>
      </c>
      <c r="D223" s="81" t="s">
        <v>73</v>
      </c>
      <c r="E223" s="81" t="s">
        <v>138</v>
      </c>
      <c r="F223" s="81" t="s">
        <v>64</v>
      </c>
      <c r="G223" s="63">
        <v>5673.20653</v>
      </c>
      <c r="H223" s="71">
        <v>0</v>
      </c>
      <c r="I223" s="71">
        <v>0</v>
      </c>
    </row>
    <row r="224" spans="1:9" s="66" customFormat="1" ht="16.5" customHeight="1">
      <c r="A224" s="88" t="s">
        <v>402</v>
      </c>
      <c r="B224" s="89" t="s">
        <v>47</v>
      </c>
      <c r="C224" s="81" t="s">
        <v>83</v>
      </c>
      <c r="D224" s="81" t="s">
        <v>73</v>
      </c>
      <c r="E224" s="81" t="s">
        <v>401</v>
      </c>
      <c r="F224" s="81"/>
      <c r="G224" s="71">
        <f>G225</f>
        <v>255.20498</v>
      </c>
      <c r="H224" s="71">
        <v>0</v>
      </c>
      <c r="I224" s="71">
        <v>0</v>
      </c>
    </row>
    <row r="225" spans="1:9" s="66" customFormat="1" ht="16.5" customHeight="1">
      <c r="A225" s="88" t="s">
        <v>110</v>
      </c>
      <c r="B225" s="89" t="s">
        <v>47</v>
      </c>
      <c r="C225" s="81" t="s">
        <v>83</v>
      </c>
      <c r="D225" s="81" t="s">
        <v>73</v>
      </c>
      <c r="E225" s="81" t="s">
        <v>401</v>
      </c>
      <c r="F225" s="81" t="s">
        <v>64</v>
      </c>
      <c r="G225" s="71">
        <v>255.20498</v>
      </c>
      <c r="H225" s="71">
        <v>0</v>
      </c>
      <c r="I225" s="71">
        <v>0</v>
      </c>
    </row>
    <row r="226" spans="1:9" s="66" customFormat="1" ht="16.5" customHeight="1">
      <c r="A226" s="88" t="s">
        <v>188</v>
      </c>
      <c r="B226" s="89" t="s">
        <v>47</v>
      </c>
      <c r="C226" s="81" t="s">
        <v>83</v>
      </c>
      <c r="D226" s="81" t="s">
        <v>73</v>
      </c>
      <c r="E226" s="81" t="s">
        <v>187</v>
      </c>
      <c r="F226" s="81"/>
      <c r="G226" s="71">
        <v>100</v>
      </c>
      <c r="H226" s="71">
        <v>0</v>
      </c>
      <c r="I226" s="71">
        <v>0</v>
      </c>
    </row>
    <row r="227" spans="1:9" s="66" customFormat="1" ht="18" customHeight="1">
      <c r="A227" s="88" t="s">
        <v>110</v>
      </c>
      <c r="B227" s="89" t="s">
        <v>47</v>
      </c>
      <c r="C227" s="81" t="s">
        <v>83</v>
      </c>
      <c r="D227" s="81" t="s">
        <v>73</v>
      </c>
      <c r="E227" s="81" t="s">
        <v>187</v>
      </c>
      <c r="F227" s="81" t="s">
        <v>64</v>
      </c>
      <c r="G227" s="71">
        <v>100</v>
      </c>
      <c r="H227" s="71">
        <v>0</v>
      </c>
      <c r="I227" s="71">
        <v>0</v>
      </c>
    </row>
    <row r="228" spans="1:9" s="66" customFormat="1" ht="18" customHeight="1">
      <c r="A228" s="95" t="s">
        <v>223</v>
      </c>
      <c r="B228" s="89" t="s">
        <v>47</v>
      </c>
      <c r="C228" s="81" t="s">
        <v>83</v>
      </c>
      <c r="D228" s="81" t="s">
        <v>73</v>
      </c>
      <c r="E228" s="81" t="s">
        <v>279</v>
      </c>
      <c r="F228" s="81"/>
      <c r="G228" s="71">
        <f>G229</f>
        <v>1894.738</v>
      </c>
      <c r="H228" s="71">
        <v>0</v>
      </c>
      <c r="I228" s="71">
        <v>0</v>
      </c>
    </row>
    <row r="229" spans="1:9" s="66" customFormat="1" ht="18" customHeight="1">
      <c r="A229" s="88" t="s">
        <v>110</v>
      </c>
      <c r="B229" s="89" t="s">
        <v>47</v>
      </c>
      <c r="C229" s="81" t="s">
        <v>83</v>
      </c>
      <c r="D229" s="81" t="s">
        <v>73</v>
      </c>
      <c r="E229" s="81" t="s">
        <v>279</v>
      </c>
      <c r="F229" s="81" t="s">
        <v>64</v>
      </c>
      <c r="G229" s="71">
        <v>1894.738</v>
      </c>
      <c r="H229" s="71">
        <v>0</v>
      </c>
      <c r="I229" s="71">
        <v>0</v>
      </c>
    </row>
    <row r="230" spans="1:9" s="66" customFormat="1" ht="18" customHeight="1">
      <c r="A230" s="88" t="s">
        <v>280</v>
      </c>
      <c r="B230" s="89" t="s">
        <v>47</v>
      </c>
      <c r="C230" s="81" t="s">
        <v>83</v>
      </c>
      <c r="D230" s="81" t="s">
        <v>73</v>
      </c>
      <c r="E230" s="81" t="s">
        <v>281</v>
      </c>
      <c r="F230" s="81"/>
      <c r="G230" s="71">
        <f>G231</f>
        <v>59.12128</v>
      </c>
      <c r="H230" s="71">
        <f>H231</f>
        <v>0</v>
      </c>
      <c r="I230" s="71">
        <f>I231</f>
        <v>0</v>
      </c>
    </row>
    <row r="231" spans="1:9" s="66" customFormat="1" ht="18" customHeight="1">
      <c r="A231" s="88" t="s">
        <v>110</v>
      </c>
      <c r="B231" s="89" t="s">
        <v>47</v>
      </c>
      <c r="C231" s="81" t="s">
        <v>83</v>
      </c>
      <c r="D231" s="81" t="s">
        <v>73</v>
      </c>
      <c r="E231" s="81" t="s">
        <v>281</v>
      </c>
      <c r="F231" s="81" t="s">
        <v>64</v>
      </c>
      <c r="G231" s="71">
        <v>59.12128</v>
      </c>
      <c r="H231" s="71">
        <v>0</v>
      </c>
      <c r="I231" s="71">
        <v>0</v>
      </c>
    </row>
    <row r="232" spans="1:9" s="66" customFormat="1" ht="18" customHeight="1">
      <c r="A232" s="88" t="s">
        <v>344</v>
      </c>
      <c r="B232" s="89" t="s">
        <v>47</v>
      </c>
      <c r="C232" s="81" t="s">
        <v>83</v>
      </c>
      <c r="D232" s="81" t="s">
        <v>73</v>
      </c>
      <c r="E232" s="81" t="s">
        <v>321</v>
      </c>
      <c r="F232" s="81"/>
      <c r="G232" s="71">
        <f>G233</f>
        <v>120</v>
      </c>
      <c r="H232" s="71">
        <v>0</v>
      </c>
      <c r="I232" s="71">
        <v>0</v>
      </c>
    </row>
    <row r="233" spans="1:9" s="66" customFormat="1" ht="18" customHeight="1">
      <c r="A233" s="88" t="s">
        <v>110</v>
      </c>
      <c r="B233" s="89" t="s">
        <v>47</v>
      </c>
      <c r="C233" s="81" t="s">
        <v>83</v>
      </c>
      <c r="D233" s="81" t="s">
        <v>73</v>
      </c>
      <c r="E233" s="81" t="s">
        <v>321</v>
      </c>
      <c r="F233" s="81" t="s">
        <v>64</v>
      </c>
      <c r="G233" s="71">
        <v>120</v>
      </c>
      <c r="H233" s="71">
        <v>0</v>
      </c>
      <c r="I233" s="71">
        <v>0</v>
      </c>
    </row>
    <row r="234" spans="1:9" s="66" customFormat="1" ht="18" customHeight="1">
      <c r="A234" s="88" t="s">
        <v>282</v>
      </c>
      <c r="B234" s="89" t="s">
        <v>47</v>
      </c>
      <c r="C234" s="81" t="s">
        <v>83</v>
      </c>
      <c r="D234" s="81" t="s">
        <v>73</v>
      </c>
      <c r="E234" s="81" t="s">
        <v>322</v>
      </c>
      <c r="F234" s="81"/>
      <c r="G234" s="71">
        <f>G235</f>
        <v>0</v>
      </c>
      <c r="H234" s="71">
        <f>H235</f>
        <v>0</v>
      </c>
      <c r="I234" s="71">
        <v>0</v>
      </c>
    </row>
    <row r="235" spans="1:9" s="66" customFormat="1" ht="18" customHeight="1">
      <c r="A235" s="88" t="s">
        <v>110</v>
      </c>
      <c r="B235" s="89" t="s">
        <v>47</v>
      </c>
      <c r="C235" s="81" t="s">
        <v>83</v>
      </c>
      <c r="D235" s="81" t="s">
        <v>73</v>
      </c>
      <c r="E235" s="81" t="s">
        <v>322</v>
      </c>
      <c r="F235" s="81" t="s">
        <v>64</v>
      </c>
      <c r="G235" s="63">
        <v>0</v>
      </c>
      <c r="H235" s="71">
        <v>0</v>
      </c>
      <c r="I235" s="71">
        <v>0</v>
      </c>
    </row>
    <row r="236" spans="1:9" s="66" customFormat="1" ht="27" customHeight="1">
      <c r="A236" s="110" t="s">
        <v>330</v>
      </c>
      <c r="B236" s="93" t="s">
        <v>47</v>
      </c>
      <c r="C236" s="94" t="s">
        <v>83</v>
      </c>
      <c r="D236" s="94" t="s">
        <v>73</v>
      </c>
      <c r="E236" s="94" t="s">
        <v>143</v>
      </c>
      <c r="F236" s="94"/>
      <c r="G236" s="69">
        <f>G237+G248</f>
        <v>129217.43938</v>
      </c>
      <c r="H236" s="69">
        <f>H248</f>
        <v>0</v>
      </c>
      <c r="I236" s="69">
        <f>I237</f>
        <v>0</v>
      </c>
    </row>
    <row r="237" spans="1:9" s="66" customFormat="1" ht="16.5" customHeight="1">
      <c r="A237" s="95" t="s">
        <v>345</v>
      </c>
      <c r="B237" s="89" t="s">
        <v>47</v>
      </c>
      <c r="C237" s="81" t="s">
        <v>83</v>
      </c>
      <c r="D237" s="81" t="s">
        <v>73</v>
      </c>
      <c r="E237" s="81" t="s">
        <v>144</v>
      </c>
      <c r="F237" s="94"/>
      <c r="G237" s="71">
        <f>G243+G242+G240</f>
        <v>129217.43938</v>
      </c>
      <c r="H237" s="71">
        <f>H243</f>
        <v>0</v>
      </c>
      <c r="I237" s="71">
        <f>I243</f>
        <v>0</v>
      </c>
    </row>
    <row r="238" spans="1:9" s="66" customFormat="1" ht="16.5" customHeight="1">
      <c r="A238" s="95" t="s">
        <v>375</v>
      </c>
      <c r="B238" s="89" t="s">
        <v>47</v>
      </c>
      <c r="C238" s="81" t="s">
        <v>83</v>
      </c>
      <c r="D238" s="81" t="s">
        <v>73</v>
      </c>
      <c r="E238" s="81" t="s">
        <v>377</v>
      </c>
      <c r="F238" s="94"/>
      <c r="G238" s="71">
        <f>G241+G239</f>
        <v>23127.41012</v>
      </c>
      <c r="H238" s="71">
        <f>H241+H239</f>
        <v>0</v>
      </c>
      <c r="I238" s="71">
        <f>I241+I239</f>
        <v>0</v>
      </c>
    </row>
    <row r="239" spans="1:9" s="66" customFormat="1" ht="16.5" customHeight="1">
      <c r="A239" s="136" t="s">
        <v>404</v>
      </c>
      <c r="B239" s="89" t="s">
        <v>47</v>
      </c>
      <c r="C239" s="81" t="s">
        <v>83</v>
      </c>
      <c r="D239" s="81" t="s">
        <v>73</v>
      </c>
      <c r="E239" s="81" t="s">
        <v>403</v>
      </c>
      <c r="F239" s="94"/>
      <c r="G239" s="71">
        <f>G240</f>
        <v>22471.91012</v>
      </c>
      <c r="H239" s="71">
        <f>H240</f>
        <v>0</v>
      </c>
      <c r="I239" s="71">
        <f>I240</f>
        <v>0</v>
      </c>
    </row>
    <row r="240" spans="1:9" s="66" customFormat="1" ht="16.5" customHeight="1">
      <c r="A240" s="114" t="s">
        <v>110</v>
      </c>
      <c r="B240" s="89" t="s">
        <v>47</v>
      </c>
      <c r="C240" s="81" t="s">
        <v>83</v>
      </c>
      <c r="D240" s="81" t="s">
        <v>73</v>
      </c>
      <c r="E240" s="81" t="s">
        <v>403</v>
      </c>
      <c r="F240" s="81" t="s">
        <v>64</v>
      </c>
      <c r="G240" s="71">
        <v>22471.91012</v>
      </c>
      <c r="H240" s="71">
        <v>0</v>
      </c>
      <c r="I240" s="71">
        <v>0</v>
      </c>
    </row>
    <row r="241" spans="1:9" s="66" customFormat="1" ht="16.5" customHeight="1">
      <c r="A241" s="95" t="s">
        <v>376</v>
      </c>
      <c r="B241" s="89" t="s">
        <v>47</v>
      </c>
      <c r="C241" s="81" t="s">
        <v>83</v>
      </c>
      <c r="D241" s="81" t="s">
        <v>73</v>
      </c>
      <c r="E241" s="81" t="s">
        <v>378</v>
      </c>
      <c r="F241" s="94"/>
      <c r="G241" s="71">
        <f>G242</f>
        <v>655.5</v>
      </c>
      <c r="H241" s="71">
        <v>0</v>
      </c>
      <c r="I241" s="71">
        <v>0</v>
      </c>
    </row>
    <row r="242" spans="1:9" s="66" customFormat="1" ht="16.5" customHeight="1">
      <c r="A242" s="95" t="s">
        <v>110</v>
      </c>
      <c r="B242" s="89" t="s">
        <v>47</v>
      </c>
      <c r="C242" s="81" t="s">
        <v>83</v>
      </c>
      <c r="D242" s="81" t="s">
        <v>73</v>
      </c>
      <c r="E242" s="81" t="s">
        <v>378</v>
      </c>
      <c r="F242" s="81" t="s">
        <v>64</v>
      </c>
      <c r="G242" s="71">
        <v>655.5</v>
      </c>
      <c r="H242" s="71">
        <v>0</v>
      </c>
      <c r="I242" s="71">
        <v>0</v>
      </c>
    </row>
    <row r="243" spans="1:9" s="66" customFormat="1" ht="15.75" customHeight="1">
      <c r="A243" s="95" t="s">
        <v>346</v>
      </c>
      <c r="B243" s="89" t="s">
        <v>47</v>
      </c>
      <c r="C243" s="81" t="s">
        <v>83</v>
      </c>
      <c r="D243" s="81" t="s">
        <v>73</v>
      </c>
      <c r="E243" s="81" t="s">
        <v>176</v>
      </c>
      <c r="F243" s="94"/>
      <c r="G243" s="71">
        <f>G244+G246</f>
        <v>106090.02926</v>
      </c>
      <c r="H243" s="71">
        <f>H244</f>
        <v>0</v>
      </c>
      <c r="I243" s="71">
        <f>I244</f>
        <v>0</v>
      </c>
    </row>
    <row r="244" spans="1:9" s="66" customFormat="1" ht="14.25" customHeight="1">
      <c r="A244" s="119" t="s">
        <v>347</v>
      </c>
      <c r="B244" s="89" t="s">
        <v>47</v>
      </c>
      <c r="C244" s="81" t="s">
        <v>83</v>
      </c>
      <c r="D244" s="81" t="s">
        <v>73</v>
      </c>
      <c r="E244" s="81" t="s">
        <v>175</v>
      </c>
      <c r="F244" s="94"/>
      <c r="G244" s="71">
        <f>G245</f>
        <v>28090</v>
      </c>
      <c r="H244" s="71">
        <f>H245</f>
        <v>0</v>
      </c>
      <c r="I244" s="71">
        <f>I245</f>
        <v>0</v>
      </c>
    </row>
    <row r="245" spans="1:9" s="66" customFormat="1" ht="18" customHeight="1">
      <c r="A245" s="88" t="s">
        <v>110</v>
      </c>
      <c r="B245" s="89" t="s">
        <v>47</v>
      </c>
      <c r="C245" s="81" t="s">
        <v>83</v>
      </c>
      <c r="D245" s="81" t="s">
        <v>73</v>
      </c>
      <c r="E245" s="81" t="s">
        <v>177</v>
      </c>
      <c r="F245" s="81" t="s">
        <v>64</v>
      </c>
      <c r="G245" s="71">
        <v>28090</v>
      </c>
      <c r="H245" s="71">
        <v>0</v>
      </c>
      <c r="I245" s="71">
        <v>0</v>
      </c>
    </row>
    <row r="246" spans="1:9" s="66" customFormat="1" ht="33.75" customHeight="1">
      <c r="A246" s="80" t="s">
        <v>355</v>
      </c>
      <c r="B246" s="89" t="s">
        <v>47</v>
      </c>
      <c r="C246" s="81" t="s">
        <v>83</v>
      </c>
      <c r="D246" s="81" t="s">
        <v>73</v>
      </c>
      <c r="E246" s="81" t="s">
        <v>356</v>
      </c>
      <c r="F246" s="81"/>
      <c r="G246" s="71">
        <v>78000.02926</v>
      </c>
      <c r="H246" s="71">
        <v>0</v>
      </c>
      <c r="I246" s="71">
        <v>0</v>
      </c>
    </row>
    <row r="247" spans="1:9" s="66" customFormat="1" ht="18" customHeight="1">
      <c r="A247" s="88" t="s">
        <v>110</v>
      </c>
      <c r="B247" s="89" t="s">
        <v>47</v>
      </c>
      <c r="C247" s="81" t="s">
        <v>83</v>
      </c>
      <c r="D247" s="81" t="s">
        <v>73</v>
      </c>
      <c r="E247" s="81" t="s">
        <v>356</v>
      </c>
      <c r="F247" s="81" t="s">
        <v>64</v>
      </c>
      <c r="G247" s="71">
        <v>78000.02926</v>
      </c>
      <c r="H247" s="71">
        <v>0</v>
      </c>
      <c r="I247" s="71">
        <v>0</v>
      </c>
    </row>
    <row r="248" spans="1:9" s="66" customFormat="1" ht="18" customHeight="1">
      <c r="A248" s="88" t="s">
        <v>231</v>
      </c>
      <c r="B248" s="89" t="s">
        <v>47</v>
      </c>
      <c r="C248" s="81" t="s">
        <v>83</v>
      </c>
      <c r="D248" s="81" t="s">
        <v>73</v>
      </c>
      <c r="E248" s="81" t="s">
        <v>234</v>
      </c>
      <c r="F248" s="81"/>
      <c r="G248" s="71">
        <f aca="true" t="shared" si="24" ref="G248:I250">G249</f>
        <v>0</v>
      </c>
      <c r="H248" s="71">
        <f t="shared" si="24"/>
        <v>0</v>
      </c>
      <c r="I248" s="71">
        <f t="shared" si="24"/>
        <v>0</v>
      </c>
    </row>
    <row r="249" spans="1:9" s="66" customFormat="1" ht="18" customHeight="1">
      <c r="A249" s="88" t="s">
        <v>232</v>
      </c>
      <c r="B249" s="89" t="s">
        <v>47</v>
      </c>
      <c r="C249" s="81" t="s">
        <v>83</v>
      </c>
      <c r="D249" s="81" t="s">
        <v>73</v>
      </c>
      <c r="E249" s="81" t="s">
        <v>235</v>
      </c>
      <c r="F249" s="81"/>
      <c r="G249" s="71">
        <f t="shared" si="24"/>
        <v>0</v>
      </c>
      <c r="H249" s="71">
        <f t="shared" si="24"/>
        <v>0</v>
      </c>
      <c r="I249" s="71">
        <f t="shared" si="24"/>
        <v>0</v>
      </c>
    </row>
    <row r="250" spans="1:9" s="66" customFormat="1" ht="18" customHeight="1">
      <c r="A250" s="88" t="s">
        <v>233</v>
      </c>
      <c r="B250" s="89" t="s">
        <v>47</v>
      </c>
      <c r="C250" s="81" t="s">
        <v>83</v>
      </c>
      <c r="D250" s="81" t="s">
        <v>73</v>
      </c>
      <c r="E250" s="81" t="s">
        <v>247</v>
      </c>
      <c r="F250" s="81"/>
      <c r="G250" s="71">
        <f t="shared" si="24"/>
        <v>0</v>
      </c>
      <c r="H250" s="71">
        <f t="shared" si="24"/>
        <v>0</v>
      </c>
      <c r="I250" s="71">
        <f t="shared" si="24"/>
        <v>0</v>
      </c>
    </row>
    <row r="251" spans="1:9" s="66" customFormat="1" ht="18" customHeight="1">
      <c r="A251" s="88" t="s">
        <v>110</v>
      </c>
      <c r="B251" s="89" t="s">
        <v>47</v>
      </c>
      <c r="C251" s="81" t="s">
        <v>83</v>
      </c>
      <c r="D251" s="81" t="s">
        <v>73</v>
      </c>
      <c r="E251" s="81" t="s">
        <v>247</v>
      </c>
      <c r="F251" s="81" t="s">
        <v>64</v>
      </c>
      <c r="G251" s="63">
        <v>0</v>
      </c>
      <c r="H251" s="71">
        <v>0</v>
      </c>
      <c r="I251" s="71">
        <v>0</v>
      </c>
    </row>
    <row r="252" spans="1:9" s="66" customFormat="1" ht="27" customHeight="1">
      <c r="A252" s="110" t="s">
        <v>331</v>
      </c>
      <c r="B252" s="93" t="s">
        <v>47</v>
      </c>
      <c r="C252" s="94" t="s">
        <v>83</v>
      </c>
      <c r="D252" s="94" t="s">
        <v>73</v>
      </c>
      <c r="E252" s="94" t="s">
        <v>148</v>
      </c>
      <c r="F252" s="81"/>
      <c r="G252" s="69">
        <f aca="true" t="shared" si="25" ref="G252:I255">G253</f>
        <v>177286.9919</v>
      </c>
      <c r="H252" s="69">
        <f t="shared" si="25"/>
        <v>18000</v>
      </c>
      <c r="I252" s="69">
        <f t="shared" si="25"/>
        <v>0</v>
      </c>
    </row>
    <row r="253" spans="1:9" s="66" customFormat="1" ht="18" customHeight="1">
      <c r="A253" s="95" t="s">
        <v>145</v>
      </c>
      <c r="B253" s="89" t="s">
        <v>47</v>
      </c>
      <c r="C253" s="81" t="s">
        <v>83</v>
      </c>
      <c r="D253" s="81" t="s">
        <v>73</v>
      </c>
      <c r="E253" s="81" t="s">
        <v>149</v>
      </c>
      <c r="F253" s="81"/>
      <c r="G253" s="71">
        <f t="shared" si="25"/>
        <v>177286.9919</v>
      </c>
      <c r="H253" s="71">
        <f t="shared" si="25"/>
        <v>18000</v>
      </c>
      <c r="I253" s="71">
        <f t="shared" si="25"/>
        <v>0</v>
      </c>
    </row>
    <row r="254" spans="1:9" s="66" customFormat="1" ht="18" customHeight="1">
      <c r="A254" s="95" t="s">
        <v>146</v>
      </c>
      <c r="B254" s="89" t="s">
        <v>47</v>
      </c>
      <c r="C254" s="81" t="s">
        <v>83</v>
      </c>
      <c r="D254" s="81" t="s">
        <v>73</v>
      </c>
      <c r="E254" s="81" t="s">
        <v>150</v>
      </c>
      <c r="F254" s="81"/>
      <c r="G254" s="71">
        <f t="shared" si="25"/>
        <v>177286.9919</v>
      </c>
      <c r="H254" s="71">
        <f t="shared" si="25"/>
        <v>18000</v>
      </c>
      <c r="I254" s="71">
        <f t="shared" si="25"/>
        <v>0</v>
      </c>
    </row>
    <row r="255" spans="1:9" s="66" customFormat="1" ht="18" customHeight="1">
      <c r="A255" s="95" t="s">
        <v>151</v>
      </c>
      <c r="B255" s="89" t="s">
        <v>47</v>
      </c>
      <c r="C255" s="81" t="s">
        <v>83</v>
      </c>
      <c r="D255" s="81" t="s">
        <v>73</v>
      </c>
      <c r="E255" s="81" t="s">
        <v>147</v>
      </c>
      <c r="F255" s="81"/>
      <c r="G255" s="71">
        <f t="shared" si="25"/>
        <v>177286.9919</v>
      </c>
      <c r="H255" s="71">
        <f t="shared" si="25"/>
        <v>18000</v>
      </c>
      <c r="I255" s="71">
        <f t="shared" si="25"/>
        <v>0</v>
      </c>
    </row>
    <row r="256" spans="1:9" s="66" customFormat="1" ht="18" customHeight="1">
      <c r="A256" s="95" t="s">
        <v>88</v>
      </c>
      <c r="B256" s="89" t="s">
        <v>47</v>
      </c>
      <c r="C256" s="81" t="s">
        <v>83</v>
      </c>
      <c r="D256" s="81" t="s">
        <v>73</v>
      </c>
      <c r="E256" s="81" t="s">
        <v>147</v>
      </c>
      <c r="F256" s="81" t="s">
        <v>84</v>
      </c>
      <c r="G256" s="63">
        <v>177286.9919</v>
      </c>
      <c r="H256" s="71">
        <v>18000</v>
      </c>
      <c r="I256" s="71">
        <v>0</v>
      </c>
    </row>
    <row r="257" spans="1:9" s="90" customFormat="1" ht="18" customHeight="1">
      <c r="A257" s="92" t="s">
        <v>27</v>
      </c>
      <c r="B257" s="93" t="s">
        <v>47</v>
      </c>
      <c r="C257" s="94" t="s">
        <v>83</v>
      </c>
      <c r="D257" s="94" t="s">
        <v>73</v>
      </c>
      <c r="E257" s="94" t="s">
        <v>62</v>
      </c>
      <c r="F257" s="81"/>
      <c r="G257" s="71">
        <f>G258</f>
        <v>130.05992</v>
      </c>
      <c r="H257" s="71">
        <v>0</v>
      </c>
      <c r="I257" s="71">
        <v>0</v>
      </c>
    </row>
    <row r="258" spans="1:9" s="90" customFormat="1" ht="18" customHeight="1">
      <c r="A258" s="88" t="s">
        <v>28</v>
      </c>
      <c r="B258" s="89" t="s">
        <v>47</v>
      </c>
      <c r="C258" s="81" t="s">
        <v>83</v>
      </c>
      <c r="D258" s="81" t="s">
        <v>73</v>
      </c>
      <c r="E258" s="81" t="s">
        <v>99</v>
      </c>
      <c r="F258" s="81"/>
      <c r="G258" s="71">
        <f>G259</f>
        <v>130.05992</v>
      </c>
      <c r="H258" s="71">
        <v>0</v>
      </c>
      <c r="I258" s="71">
        <v>0</v>
      </c>
    </row>
    <row r="259" spans="1:9" s="90" customFormat="1" ht="18" customHeight="1">
      <c r="A259" s="88" t="s">
        <v>28</v>
      </c>
      <c r="B259" s="89" t="s">
        <v>47</v>
      </c>
      <c r="C259" s="81" t="s">
        <v>83</v>
      </c>
      <c r="D259" s="81" t="s">
        <v>73</v>
      </c>
      <c r="E259" s="81" t="s">
        <v>65</v>
      </c>
      <c r="F259" s="81"/>
      <c r="G259" s="71">
        <f>G260</f>
        <v>130.05992</v>
      </c>
      <c r="H259" s="71">
        <v>0</v>
      </c>
      <c r="I259" s="71">
        <v>0</v>
      </c>
    </row>
    <row r="260" spans="1:9" s="90" customFormat="1" ht="18.75" customHeight="1">
      <c r="A260" s="88" t="s">
        <v>390</v>
      </c>
      <c r="B260" s="89" t="s">
        <v>47</v>
      </c>
      <c r="C260" s="81" t="s">
        <v>83</v>
      </c>
      <c r="D260" s="81" t="s">
        <v>73</v>
      </c>
      <c r="E260" s="81" t="s">
        <v>65</v>
      </c>
      <c r="F260" s="81"/>
      <c r="G260" s="71">
        <f>G261+G262</f>
        <v>130.05992</v>
      </c>
      <c r="H260" s="71">
        <v>0</v>
      </c>
      <c r="I260" s="71">
        <v>0</v>
      </c>
    </row>
    <row r="261" spans="1:9" s="90" customFormat="1" ht="18" customHeight="1">
      <c r="A261" s="88" t="s">
        <v>110</v>
      </c>
      <c r="B261" s="89" t="s">
        <v>47</v>
      </c>
      <c r="C261" s="81" t="s">
        <v>83</v>
      </c>
      <c r="D261" s="81" t="s">
        <v>73</v>
      </c>
      <c r="E261" s="81" t="s">
        <v>65</v>
      </c>
      <c r="F261" s="81" t="s">
        <v>64</v>
      </c>
      <c r="G261" s="71">
        <v>0.88037</v>
      </c>
      <c r="H261" s="71">
        <v>0</v>
      </c>
      <c r="I261" s="71">
        <v>0</v>
      </c>
    </row>
    <row r="262" spans="1:9" s="90" customFormat="1" ht="18" customHeight="1">
      <c r="A262" s="95" t="s">
        <v>296</v>
      </c>
      <c r="B262" s="89" t="s">
        <v>47</v>
      </c>
      <c r="C262" s="81" t="s">
        <v>83</v>
      </c>
      <c r="D262" s="81" t="s">
        <v>73</v>
      </c>
      <c r="E262" s="81" t="s">
        <v>65</v>
      </c>
      <c r="F262" s="81" t="s">
        <v>298</v>
      </c>
      <c r="G262" s="71">
        <v>129.17955</v>
      </c>
      <c r="H262" s="71">
        <v>0</v>
      </c>
      <c r="I262" s="71">
        <v>0</v>
      </c>
    </row>
    <row r="263" spans="1:9" s="66" customFormat="1" ht="15.75" customHeight="1">
      <c r="A263" s="100" t="s">
        <v>12</v>
      </c>
      <c r="B263" s="93" t="s">
        <v>47</v>
      </c>
      <c r="C263" s="94" t="s">
        <v>83</v>
      </c>
      <c r="D263" s="94" t="s">
        <v>83</v>
      </c>
      <c r="E263" s="94"/>
      <c r="F263" s="94"/>
      <c r="G263" s="69">
        <f>G266</f>
        <v>26815.784310000003</v>
      </c>
      <c r="H263" s="70">
        <f>H266</f>
        <v>12775.82412</v>
      </c>
      <c r="I263" s="70">
        <f>I266</f>
        <v>15288.218</v>
      </c>
    </row>
    <row r="264" spans="1:9" s="66" customFormat="1" ht="24.75" customHeight="1">
      <c r="A264" s="110" t="s">
        <v>155</v>
      </c>
      <c r="B264" s="89" t="s">
        <v>47</v>
      </c>
      <c r="C264" s="81" t="s">
        <v>83</v>
      </c>
      <c r="D264" s="81" t="s">
        <v>83</v>
      </c>
      <c r="E264" s="94" t="s">
        <v>136</v>
      </c>
      <c r="F264" s="94"/>
      <c r="G264" s="69">
        <f aca="true" t="shared" si="26" ref="G264:I266">G265</f>
        <v>26815.784310000003</v>
      </c>
      <c r="H264" s="69">
        <f t="shared" si="26"/>
        <v>12775.82412</v>
      </c>
      <c r="I264" s="69">
        <f t="shared" si="26"/>
        <v>15288.218</v>
      </c>
    </row>
    <row r="265" spans="1:9" s="66" customFormat="1" ht="33" customHeight="1">
      <c r="A265" s="88" t="s">
        <v>351</v>
      </c>
      <c r="B265" s="89" t="s">
        <v>47</v>
      </c>
      <c r="C265" s="81" t="s">
        <v>83</v>
      </c>
      <c r="D265" s="81" t="s">
        <v>83</v>
      </c>
      <c r="E265" s="81" t="s">
        <v>302</v>
      </c>
      <c r="F265" s="94"/>
      <c r="G265" s="71">
        <f t="shared" si="26"/>
        <v>26815.784310000003</v>
      </c>
      <c r="H265" s="71">
        <f t="shared" si="26"/>
        <v>12775.82412</v>
      </c>
      <c r="I265" s="71">
        <f t="shared" si="26"/>
        <v>15288.218</v>
      </c>
    </row>
    <row r="266" spans="1:9" s="66" customFormat="1" ht="33" customHeight="1">
      <c r="A266" s="88" t="s">
        <v>352</v>
      </c>
      <c r="B266" s="89" t="s">
        <v>47</v>
      </c>
      <c r="C266" s="81" t="s">
        <v>83</v>
      </c>
      <c r="D266" s="81" t="s">
        <v>83</v>
      </c>
      <c r="E266" s="81" t="s">
        <v>303</v>
      </c>
      <c r="F266" s="94"/>
      <c r="G266" s="71">
        <f t="shared" si="26"/>
        <v>26815.784310000003</v>
      </c>
      <c r="H266" s="71">
        <f t="shared" si="26"/>
        <v>12775.82412</v>
      </c>
      <c r="I266" s="71">
        <f t="shared" si="26"/>
        <v>15288.218</v>
      </c>
    </row>
    <row r="267" spans="1:9" s="66" customFormat="1" ht="37.5" customHeight="1">
      <c r="A267" s="112" t="s">
        <v>350</v>
      </c>
      <c r="B267" s="89" t="s">
        <v>47</v>
      </c>
      <c r="C267" s="81" t="s">
        <v>83</v>
      </c>
      <c r="D267" s="81" t="s">
        <v>83</v>
      </c>
      <c r="E267" s="81" t="s">
        <v>297</v>
      </c>
      <c r="F267" s="94"/>
      <c r="G267" s="71">
        <f>G268+G269+G271+G270</f>
        <v>26815.784310000003</v>
      </c>
      <c r="H267" s="71">
        <f>H268+H269+H271</f>
        <v>12775.82412</v>
      </c>
      <c r="I267" s="71">
        <f>I268+I269+I271</f>
        <v>15288.218</v>
      </c>
    </row>
    <row r="268" spans="1:9" s="66" customFormat="1" ht="18" customHeight="1">
      <c r="A268" s="113" t="s">
        <v>126</v>
      </c>
      <c r="B268" s="89" t="s">
        <v>47</v>
      </c>
      <c r="C268" s="81" t="s">
        <v>83</v>
      </c>
      <c r="D268" s="81" t="s">
        <v>83</v>
      </c>
      <c r="E268" s="81" t="s">
        <v>297</v>
      </c>
      <c r="F268" s="81" t="s">
        <v>299</v>
      </c>
      <c r="G268" s="71">
        <v>24736.81018</v>
      </c>
      <c r="H268" s="71">
        <v>12668.95312</v>
      </c>
      <c r="I268" s="71">
        <v>15187.37</v>
      </c>
    </row>
    <row r="269" spans="1:9" s="66" customFormat="1" ht="18" customHeight="1">
      <c r="A269" s="88" t="s">
        <v>110</v>
      </c>
      <c r="B269" s="89" t="s">
        <v>47</v>
      </c>
      <c r="C269" s="81" t="s">
        <v>83</v>
      </c>
      <c r="D269" s="81" t="s">
        <v>83</v>
      </c>
      <c r="E269" s="81" t="s">
        <v>297</v>
      </c>
      <c r="F269" s="81" t="s">
        <v>64</v>
      </c>
      <c r="G269" s="63">
        <v>1983.83434</v>
      </c>
      <c r="H269" s="71">
        <v>76.792</v>
      </c>
      <c r="I269" s="71">
        <v>70.792</v>
      </c>
    </row>
    <row r="270" spans="1:9" s="66" customFormat="1" ht="18" customHeight="1">
      <c r="A270" s="88" t="s">
        <v>374</v>
      </c>
      <c r="B270" s="89" t="s">
        <v>47</v>
      </c>
      <c r="C270" s="81" t="s">
        <v>83</v>
      </c>
      <c r="D270" s="81" t="s">
        <v>83</v>
      </c>
      <c r="E270" s="81" t="s">
        <v>297</v>
      </c>
      <c r="F270" s="81" t="s">
        <v>217</v>
      </c>
      <c r="G270" s="71">
        <v>50.1842</v>
      </c>
      <c r="H270" s="71">
        <v>0</v>
      </c>
      <c r="I270" s="71">
        <v>0</v>
      </c>
    </row>
    <row r="271" spans="1:9" s="66" customFormat="1" ht="14.25" customHeight="1">
      <c r="A271" s="95" t="s">
        <v>296</v>
      </c>
      <c r="B271" s="89" t="s">
        <v>47</v>
      </c>
      <c r="C271" s="81" t="s">
        <v>83</v>
      </c>
      <c r="D271" s="81" t="s">
        <v>83</v>
      </c>
      <c r="E271" s="81" t="s">
        <v>297</v>
      </c>
      <c r="F271" s="81" t="s">
        <v>298</v>
      </c>
      <c r="G271" s="71">
        <v>44.95559</v>
      </c>
      <c r="H271" s="71">
        <v>30.079</v>
      </c>
      <c r="I271" s="71">
        <v>30.056</v>
      </c>
    </row>
    <row r="272" spans="1:9" s="66" customFormat="1" ht="14.25" customHeight="1">
      <c r="A272" s="100" t="s">
        <v>49</v>
      </c>
      <c r="B272" s="93" t="s">
        <v>47</v>
      </c>
      <c r="C272" s="94" t="s">
        <v>89</v>
      </c>
      <c r="D272" s="94" t="s">
        <v>57</v>
      </c>
      <c r="E272" s="94"/>
      <c r="F272" s="94"/>
      <c r="G272" s="69">
        <f>G279+G273</f>
        <v>1044.91442</v>
      </c>
      <c r="H272" s="69">
        <f>H279+H273</f>
        <v>418.91442</v>
      </c>
      <c r="I272" s="69">
        <f>I279+I273</f>
        <v>418.91442</v>
      </c>
    </row>
    <row r="273" spans="1:9" s="66" customFormat="1" ht="36.75" customHeight="1">
      <c r="A273" s="120" t="s">
        <v>183</v>
      </c>
      <c r="B273" s="93" t="s">
        <v>47</v>
      </c>
      <c r="C273" s="94" t="s">
        <v>89</v>
      </c>
      <c r="D273" s="94" t="s">
        <v>83</v>
      </c>
      <c r="E273" s="94"/>
      <c r="F273" s="94"/>
      <c r="G273" s="69">
        <f aca="true" t="shared" si="27" ref="G273:I277">G274</f>
        <v>61</v>
      </c>
      <c r="H273" s="69">
        <f t="shared" si="27"/>
        <v>0</v>
      </c>
      <c r="I273" s="69">
        <f t="shared" si="27"/>
        <v>0</v>
      </c>
    </row>
    <row r="274" spans="1:9" s="66" customFormat="1" ht="14.25" customHeight="1">
      <c r="A274" s="88" t="s">
        <v>27</v>
      </c>
      <c r="B274" s="89" t="s">
        <v>47</v>
      </c>
      <c r="C274" s="81" t="s">
        <v>89</v>
      </c>
      <c r="D274" s="81" t="s">
        <v>83</v>
      </c>
      <c r="E274" s="81" t="s">
        <v>62</v>
      </c>
      <c r="F274" s="94"/>
      <c r="G274" s="71">
        <f t="shared" si="27"/>
        <v>61</v>
      </c>
      <c r="H274" s="71">
        <f t="shared" si="27"/>
        <v>0</v>
      </c>
      <c r="I274" s="71">
        <f t="shared" si="27"/>
        <v>0</v>
      </c>
    </row>
    <row r="275" spans="1:9" s="66" customFormat="1" ht="14.25" customHeight="1">
      <c r="A275" s="88" t="s">
        <v>28</v>
      </c>
      <c r="B275" s="89" t="s">
        <v>47</v>
      </c>
      <c r="C275" s="81" t="s">
        <v>89</v>
      </c>
      <c r="D275" s="81" t="s">
        <v>83</v>
      </c>
      <c r="E275" s="81" t="s">
        <v>99</v>
      </c>
      <c r="F275" s="94"/>
      <c r="G275" s="71">
        <f t="shared" si="27"/>
        <v>61</v>
      </c>
      <c r="H275" s="71">
        <f t="shared" si="27"/>
        <v>0</v>
      </c>
      <c r="I275" s="71">
        <f t="shared" si="27"/>
        <v>0</v>
      </c>
    </row>
    <row r="276" spans="1:9" s="66" customFormat="1" ht="14.25" customHeight="1">
      <c r="A276" s="88" t="s">
        <v>28</v>
      </c>
      <c r="B276" s="89" t="s">
        <v>47</v>
      </c>
      <c r="C276" s="81" t="s">
        <v>89</v>
      </c>
      <c r="D276" s="81" t="s">
        <v>83</v>
      </c>
      <c r="E276" s="81" t="s">
        <v>65</v>
      </c>
      <c r="F276" s="94"/>
      <c r="G276" s="71">
        <f t="shared" si="27"/>
        <v>61</v>
      </c>
      <c r="H276" s="71">
        <f t="shared" si="27"/>
        <v>0</v>
      </c>
      <c r="I276" s="71">
        <f t="shared" si="27"/>
        <v>0</v>
      </c>
    </row>
    <row r="277" spans="1:9" s="66" customFormat="1" ht="14.25" customHeight="1">
      <c r="A277" s="88" t="s">
        <v>182</v>
      </c>
      <c r="B277" s="89" t="s">
        <v>47</v>
      </c>
      <c r="C277" s="81" t="s">
        <v>89</v>
      </c>
      <c r="D277" s="81" t="s">
        <v>83</v>
      </c>
      <c r="E277" s="81" t="s">
        <v>181</v>
      </c>
      <c r="F277" s="94"/>
      <c r="G277" s="71">
        <f t="shared" si="27"/>
        <v>61</v>
      </c>
      <c r="H277" s="71">
        <f t="shared" si="27"/>
        <v>0</v>
      </c>
      <c r="I277" s="71">
        <f t="shared" si="27"/>
        <v>0</v>
      </c>
    </row>
    <row r="278" spans="1:9" s="66" customFormat="1" ht="13.5" customHeight="1">
      <c r="A278" s="88" t="s">
        <v>110</v>
      </c>
      <c r="B278" s="89" t="s">
        <v>47</v>
      </c>
      <c r="C278" s="81" t="s">
        <v>89</v>
      </c>
      <c r="D278" s="81" t="s">
        <v>83</v>
      </c>
      <c r="E278" s="81" t="s">
        <v>181</v>
      </c>
      <c r="F278" s="81" t="s">
        <v>64</v>
      </c>
      <c r="G278" s="63">
        <v>61</v>
      </c>
      <c r="H278" s="71">
        <v>0</v>
      </c>
      <c r="I278" s="71">
        <v>0</v>
      </c>
    </row>
    <row r="279" spans="1:9" s="66" customFormat="1" ht="18.75" customHeight="1">
      <c r="A279" s="100" t="s">
        <v>170</v>
      </c>
      <c r="B279" s="93" t="s">
        <v>47</v>
      </c>
      <c r="C279" s="94" t="s">
        <v>89</v>
      </c>
      <c r="D279" s="94" t="s">
        <v>89</v>
      </c>
      <c r="E279" s="94"/>
      <c r="F279" s="94"/>
      <c r="G279" s="69">
        <f>G280</f>
        <v>983.9144200000001</v>
      </c>
      <c r="H279" s="69">
        <f>H280</f>
        <v>418.91442</v>
      </c>
      <c r="I279" s="69">
        <f>I280</f>
        <v>418.91442</v>
      </c>
    </row>
    <row r="280" spans="1:9" s="66" customFormat="1" ht="15.75" customHeight="1">
      <c r="A280" s="92" t="s">
        <v>29</v>
      </c>
      <c r="B280" s="93" t="s">
        <v>47</v>
      </c>
      <c r="C280" s="94" t="s">
        <v>89</v>
      </c>
      <c r="D280" s="94" t="s">
        <v>89</v>
      </c>
      <c r="E280" s="94" t="s">
        <v>95</v>
      </c>
      <c r="F280" s="94"/>
      <c r="G280" s="69">
        <f>G281+G287</f>
        <v>983.9144200000001</v>
      </c>
      <c r="H280" s="69">
        <f>H281+H287</f>
        <v>418.91442</v>
      </c>
      <c r="I280" s="69">
        <f>I281+I287</f>
        <v>418.91442</v>
      </c>
    </row>
    <row r="281" spans="1:9" s="66" customFormat="1" ht="25.5" customHeight="1">
      <c r="A281" s="88" t="s">
        <v>46</v>
      </c>
      <c r="B281" s="89" t="s">
        <v>47</v>
      </c>
      <c r="C281" s="81" t="s">
        <v>89</v>
      </c>
      <c r="D281" s="81" t="s">
        <v>89</v>
      </c>
      <c r="E281" s="81" t="s">
        <v>96</v>
      </c>
      <c r="F281" s="81"/>
      <c r="G281" s="71">
        <f>G282</f>
        <v>548.9144200000001</v>
      </c>
      <c r="H281" s="71">
        <f>H282</f>
        <v>418.91442</v>
      </c>
      <c r="I281" s="71">
        <f>I282</f>
        <v>418.91442</v>
      </c>
    </row>
    <row r="282" spans="1:9" s="66" customFormat="1" ht="15" customHeight="1">
      <c r="A282" s="88" t="s">
        <v>93</v>
      </c>
      <c r="B282" s="89" t="s">
        <v>47</v>
      </c>
      <c r="C282" s="81" t="s">
        <v>89</v>
      </c>
      <c r="D282" s="81" t="s">
        <v>89</v>
      </c>
      <c r="E282" s="81" t="s">
        <v>120</v>
      </c>
      <c r="F282" s="81"/>
      <c r="G282" s="71">
        <f>G285+G283</f>
        <v>548.9144200000001</v>
      </c>
      <c r="H282" s="71">
        <f>H285</f>
        <v>418.91442</v>
      </c>
      <c r="I282" s="71">
        <f>I285</f>
        <v>418.91442</v>
      </c>
    </row>
    <row r="283" spans="1:9" s="66" customFormat="1" ht="15" customHeight="1">
      <c r="A283" s="95" t="s">
        <v>332</v>
      </c>
      <c r="B283" s="89" t="s">
        <v>47</v>
      </c>
      <c r="C283" s="81" t="s">
        <v>89</v>
      </c>
      <c r="D283" s="81" t="s">
        <v>89</v>
      </c>
      <c r="E283" s="81" t="s">
        <v>333</v>
      </c>
      <c r="F283" s="81"/>
      <c r="G283" s="71">
        <f>G284</f>
        <v>130</v>
      </c>
      <c r="H283" s="71">
        <f>H284</f>
        <v>0</v>
      </c>
      <c r="I283" s="71">
        <f>I284</f>
        <v>0</v>
      </c>
    </row>
    <row r="284" spans="1:9" s="66" customFormat="1" ht="15" customHeight="1">
      <c r="A284" s="95" t="s">
        <v>110</v>
      </c>
      <c r="B284" s="89" t="s">
        <v>47</v>
      </c>
      <c r="C284" s="81" t="s">
        <v>89</v>
      </c>
      <c r="D284" s="81" t="s">
        <v>89</v>
      </c>
      <c r="E284" s="81" t="s">
        <v>333</v>
      </c>
      <c r="F284" s="81"/>
      <c r="G284" s="71">
        <v>130</v>
      </c>
      <c r="H284" s="71">
        <v>0</v>
      </c>
      <c r="I284" s="71">
        <v>0</v>
      </c>
    </row>
    <row r="285" spans="1:9" s="66" customFormat="1" ht="15" customHeight="1">
      <c r="A285" s="95" t="s">
        <v>201</v>
      </c>
      <c r="B285" s="89" t="s">
        <v>47</v>
      </c>
      <c r="C285" s="81" t="s">
        <v>89</v>
      </c>
      <c r="D285" s="81" t="s">
        <v>89</v>
      </c>
      <c r="E285" s="81" t="s">
        <v>209</v>
      </c>
      <c r="F285" s="81"/>
      <c r="G285" s="71">
        <f>G286</f>
        <v>418.91442</v>
      </c>
      <c r="H285" s="71">
        <f>H286</f>
        <v>418.91442</v>
      </c>
      <c r="I285" s="71">
        <f>I286</f>
        <v>418.91442</v>
      </c>
    </row>
    <row r="286" spans="1:9" s="66" customFormat="1" ht="15" customHeight="1">
      <c r="A286" s="95" t="s">
        <v>124</v>
      </c>
      <c r="B286" s="89" t="s">
        <v>47</v>
      </c>
      <c r="C286" s="81" t="s">
        <v>89</v>
      </c>
      <c r="D286" s="81" t="s">
        <v>89</v>
      </c>
      <c r="E286" s="81" t="s">
        <v>209</v>
      </c>
      <c r="F286" s="81" t="s">
        <v>64</v>
      </c>
      <c r="G286" s="71">
        <v>418.91442</v>
      </c>
      <c r="H286" s="71">
        <v>418.91442</v>
      </c>
      <c r="I286" s="71">
        <v>418.91442</v>
      </c>
    </row>
    <row r="287" spans="1:9" s="66" customFormat="1" ht="14.25" customHeight="1">
      <c r="A287" s="88" t="s">
        <v>117</v>
      </c>
      <c r="B287" s="89" t="s">
        <v>47</v>
      </c>
      <c r="C287" s="81" t="s">
        <v>89</v>
      </c>
      <c r="D287" s="81" t="s">
        <v>89</v>
      </c>
      <c r="E287" s="81" t="s">
        <v>98</v>
      </c>
      <c r="F287" s="81"/>
      <c r="G287" s="71">
        <f>G288</f>
        <v>435</v>
      </c>
      <c r="H287" s="71">
        <f>H288</f>
        <v>0</v>
      </c>
      <c r="I287" s="71">
        <f>I288</f>
        <v>0</v>
      </c>
    </row>
    <row r="288" spans="1:9" s="66" customFormat="1" ht="15.75" customHeight="1">
      <c r="A288" s="88" t="s">
        <v>94</v>
      </c>
      <c r="B288" s="89" t="s">
        <v>47</v>
      </c>
      <c r="C288" s="81" t="s">
        <v>89</v>
      </c>
      <c r="D288" s="81" t="s">
        <v>89</v>
      </c>
      <c r="E288" s="81" t="s">
        <v>121</v>
      </c>
      <c r="F288" s="81"/>
      <c r="G288" s="71">
        <f>G289+G290</f>
        <v>435</v>
      </c>
      <c r="H288" s="71">
        <f>H290</f>
        <v>0</v>
      </c>
      <c r="I288" s="71">
        <f>I290</f>
        <v>0</v>
      </c>
    </row>
    <row r="289" spans="1:9" s="66" customFormat="1" ht="15.75" customHeight="1">
      <c r="A289" s="113" t="s">
        <v>126</v>
      </c>
      <c r="B289" s="89" t="s">
        <v>47</v>
      </c>
      <c r="C289" s="81" t="s">
        <v>89</v>
      </c>
      <c r="D289" s="81" t="s">
        <v>89</v>
      </c>
      <c r="E289" s="81" t="s">
        <v>97</v>
      </c>
      <c r="F289" s="81" t="s">
        <v>299</v>
      </c>
      <c r="G289" s="71">
        <v>428</v>
      </c>
      <c r="H289" s="71">
        <v>0</v>
      </c>
      <c r="I289" s="71">
        <v>0</v>
      </c>
    </row>
    <row r="290" spans="1:9" s="66" customFormat="1" ht="15.75" customHeight="1">
      <c r="A290" s="88" t="s">
        <v>110</v>
      </c>
      <c r="B290" s="89" t="s">
        <v>47</v>
      </c>
      <c r="C290" s="81" t="s">
        <v>89</v>
      </c>
      <c r="D290" s="81" t="s">
        <v>89</v>
      </c>
      <c r="E290" s="81" t="s">
        <v>97</v>
      </c>
      <c r="F290" s="81" t="s">
        <v>64</v>
      </c>
      <c r="G290" s="71">
        <v>7</v>
      </c>
      <c r="H290" s="71">
        <v>0</v>
      </c>
      <c r="I290" s="71">
        <v>0</v>
      </c>
    </row>
    <row r="291" spans="1:9" s="66" customFormat="1" ht="15" customHeight="1">
      <c r="A291" s="104" t="s">
        <v>51</v>
      </c>
      <c r="B291" s="93" t="s">
        <v>47</v>
      </c>
      <c r="C291" s="94" t="s">
        <v>82</v>
      </c>
      <c r="D291" s="94" t="s">
        <v>57</v>
      </c>
      <c r="E291" s="102"/>
      <c r="F291" s="102"/>
      <c r="G291" s="69">
        <f>G292+G313</f>
        <v>18018.445399999997</v>
      </c>
      <c r="H291" s="69">
        <f>H292</f>
        <v>3886.54753</v>
      </c>
      <c r="I291" s="69">
        <f>I292</f>
        <v>4529.0783</v>
      </c>
    </row>
    <row r="292" spans="1:9" s="66" customFormat="1" ht="15" customHeight="1">
      <c r="A292" s="100" t="s">
        <v>6</v>
      </c>
      <c r="B292" s="89" t="s">
        <v>47</v>
      </c>
      <c r="C292" s="81" t="s">
        <v>82</v>
      </c>
      <c r="D292" s="81" t="s">
        <v>56</v>
      </c>
      <c r="E292" s="102"/>
      <c r="F292" s="94"/>
      <c r="G292" s="69">
        <f>G293</f>
        <v>17480.8454</v>
      </c>
      <c r="H292" s="69">
        <f>H293</f>
        <v>3886.54753</v>
      </c>
      <c r="I292" s="69">
        <f>I293</f>
        <v>4529.0783</v>
      </c>
    </row>
    <row r="293" spans="1:9" s="66" customFormat="1" ht="21" customHeight="1">
      <c r="A293" s="110" t="s">
        <v>43</v>
      </c>
      <c r="B293" s="93" t="s">
        <v>47</v>
      </c>
      <c r="C293" s="94" t="s">
        <v>82</v>
      </c>
      <c r="D293" s="94" t="s">
        <v>56</v>
      </c>
      <c r="E293" s="94" t="s">
        <v>92</v>
      </c>
      <c r="F293" s="81"/>
      <c r="G293" s="69">
        <f>G294+G309+G301</f>
        <v>17480.8454</v>
      </c>
      <c r="H293" s="69">
        <f>H294+H309+H301</f>
        <v>3886.54753</v>
      </c>
      <c r="I293" s="69">
        <f>I294+I309+I301</f>
        <v>4529.0783</v>
      </c>
    </row>
    <row r="294" spans="1:9" s="66" customFormat="1" ht="24" customHeight="1">
      <c r="A294" s="112" t="s">
        <v>221</v>
      </c>
      <c r="B294" s="89" t="s">
        <v>47</v>
      </c>
      <c r="C294" s="81" t="s">
        <v>82</v>
      </c>
      <c r="D294" s="81" t="s">
        <v>56</v>
      </c>
      <c r="E294" s="121" t="s">
        <v>226</v>
      </c>
      <c r="F294" s="81"/>
      <c r="G294" s="71">
        <f>G295+G298</f>
        <v>1071.1</v>
      </c>
      <c r="H294" s="71">
        <v>0</v>
      </c>
      <c r="I294" s="71">
        <v>0</v>
      </c>
    </row>
    <row r="295" spans="1:9" s="66" customFormat="1" ht="24" customHeight="1">
      <c r="A295" s="95" t="s">
        <v>222</v>
      </c>
      <c r="B295" s="89" t="s">
        <v>47</v>
      </c>
      <c r="C295" s="81" t="s">
        <v>82</v>
      </c>
      <c r="D295" s="81" t="s">
        <v>56</v>
      </c>
      <c r="E295" s="121" t="s">
        <v>224</v>
      </c>
      <c r="F295" s="81"/>
      <c r="G295" s="71">
        <f>G296</f>
        <v>1021.1</v>
      </c>
      <c r="H295" s="71">
        <v>0</v>
      </c>
      <c r="I295" s="71">
        <v>0</v>
      </c>
    </row>
    <row r="296" spans="1:9" s="66" customFormat="1" ht="17.25" customHeight="1">
      <c r="A296" s="95" t="s">
        <v>223</v>
      </c>
      <c r="B296" s="89" t="s">
        <v>47</v>
      </c>
      <c r="C296" s="81" t="s">
        <v>82</v>
      </c>
      <c r="D296" s="81" t="s">
        <v>56</v>
      </c>
      <c r="E296" s="87" t="s">
        <v>225</v>
      </c>
      <c r="F296" s="81"/>
      <c r="G296" s="71">
        <f>G297</f>
        <v>1021.1</v>
      </c>
      <c r="H296" s="71">
        <v>0</v>
      </c>
      <c r="I296" s="71">
        <v>0</v>
      </c>
    </row>
    <row r="297" spans="1:9" s="66" customFormat="1" ht="17.25" customHeight="1">
      <c r="A297" s="88" t="s">
        <v>110</v>
      </c>
      <c r="B297" s="89" t="s">
        <v>47</v>
      </c>
      <c r="C297" s="81" t="s">
        <v>82</v>
      </c>
      <c r="D297" s="81" t="s">
        <v>56</v>
      </c>
      <c r="E297" s="87" t="s">
        <v>225</v>
      </c>
      <c r="F297" s="81" t="s">
        <v>64</v>
      </c>
      <c r="G297" s="71">
        <v>1021.1</v>
      </c>
      <c r="H297" s="71">
        <v>0</v>
      </c>
      <c r="I297" s="71">
        <v>0</v>
      </c>
    </row>
    <row r="298" spans="1:9" s="66" customFormat="1" ht="22.5" customHeight="1">
      <c r="A298" s="95" t="s">
        <v>391</v>
      </c>
      <c r="B298" s="89" t="s">
        <v>47</v>
      </c>
      <c r="C298" s="81" t="s">
        <v>82</v>
      </c>
      <c r="D298" s="81" t="s">
        <v>56</v>
      </c>
      <c r="E298" s="121" t="s">
        <v>393</v>
      </c>
      <c r="F298" s="81"/>
      <c r="G298" s="71">
        <f>G299</f>
        <v>50</v>
      </c>
      <c r="H298" s="71">
        <v>0</v>
      </c>
      <c r="I298" s="71">
        <v>0</v>
      </c>
    </row>
    <row r="299" spans="1:9" s="66" customFormat="1" ht="23.25" customHeight="1">
      <c r="A299" s="88" t="s">
        <v>399</v>
      </c>
      <c r="B299" s="89" t="s">
        <v>47</v>
      </c>
      <c r="C299" s="81" t="s">
        <v>82</v>
      </c>
      <c r="D299" s="81" t="s">
        <v>56</v>
      </c>
      <c r="E299" s="87" t="s">
        <v>392</v>
      </c>
      <c r="F299" s="81"/>
      <c r="G299" s="71">
        <f>G300</f>
        <v>50</v>
      </c>
      <c r="H299" s="71">
        <v>0</v>
      </c>
      <c r="I299" s="71">
        <v>0</v>
      </c>
    </row>
    <row r="300" spans="1:9" s="66" customFormat="1" ht="19.5" customHeight="1">
      <c r="A300" s="88" t="s">
        <v>110</v>
      </c>
      <c r="B300" s="89" t="s">
        <v>47</v>
      </c>
      <c r="C300" s="81" t="s">
        <v>82</v>
      </c>
      <c r="D300" s="81" t="s">
        <v>56</v>
      </c>
      <c r="E300" s="87" t="s">
        <v>392</v>
      </c>
      <c r="F300" s="81" t="s">
        <v>64</v>
      </c>
      <c r="G300" s="71">
        <v>50</v>
      </c>
      <c r="H300" s="71">
        <v>0</v>
      </c>
      <c r="I300" s="71">
        <v>0</v>
      </c>
    </row>
    <row r="301" spans="1:9" s="66" customFormat="1" ht="17.25" customHeight="1">
      <c r="A301" s="88" t="s">
        <v>304</v>
      </c>
      <c r="B301" s="89" t="s">
        <v>47</v>
      </c>
      <c r="C301" s="81" t="s">
        <v>82</v>
      </c>
      <c r="D301" s="81" t="s">
        <v>56</v>
      </c>
      <c r="E301" s="87" t="s">
        <v>306</v>
      </c>
      <c r="F301" s="81"/>
      <c r="G301" s="71">
        <f>G302</f>
        <v>16109.7454</v>
      </c>
      <c r="H301" s="71">
        <f>H302</f>
        <v>3886.54753</v>
      </c>
      <c r="I301" s="71">
        <f>I302</f>
        <v>4529.0783</v>
      </c>
    </row>
    <row r="302" spans="1:9" s="66" customFormat="1" ht="17.25" customHeight="1">
      <c r="A302" s="88" t="s">
        <v>305</v>
      </c>
      <c r="B302" s="89" t="s">
        <v>47</v>
      </c>
      <c r="C302" s="81" t="s">
        <v>82</v>
      </c>
      <c r="D302" s="81" t="s">
        <v>56</v>
      </c>
      <c r="E302" s="87" t="s">
        <v>307</v>
      </c>
      <c r="F302" s="81"/>
      <c r="G302" s="71">
        <f>G303+G307</f>
        <v>16109.7454</v>
      </c>
      <c r="H302" s="71">
        <f>H303+H307</f>
        <v>3886.54753</v>
      </c>
      <c r="I302" s="71">
        <f>I303+I307</f>
        <v>4529.0783</v>
      </c>
    </row>
    <row r="303" spans="1:9" s="66" customFormat="1" ht="32.25" customHeight="1">
      <c r="A303" s="112" t="s">
        <v>353</v>
      </c>
      <c r="B303" s="89" t="s">
        <v>47</v>
      </c>
      <c r="C303" s="81" t="s">
        <v>82</v>
      </c>
      <c r="D303" s="81" t="s">
        <v>56</v>
      </c>
      <c r="E303" s="87" t="s">
        <v>308</v>
      </c>
      <c r="F303" s="81"/>
      <c r="G303" s="71">
        <f>G304+G305+G306</f>
        <v>9296.545399999999</v>
      </c>
      <c r="H303" s="71">
        <f>H304+H305+H306</f>
        <v>3886.54753</v>
      </c>
      <c r="I303" s="71">
        <f>I304+I305+I306</f>
        <v>4529.0783</v>
      </c>
    </row>
    <row r="304" spans="1:9" s="66" customFormat="1" ht="17.25" customHeight="1">
      <c r="A304" s="113" t="s">
        <v>126</v>
      </c>
      <c r="B304" s="89" t="s">
        <v>47</v>
      </c>
      <c r="C304" s="81" t="s">
        <v>82</v>
      </c>
      <c r="D304" s="81" t="s">
        <v>56</v>
      </c>
      <c r="E304" s="87" t="s">
        <v>308</v>
      </c>
      <c r="F304" s="81" t="s">
        <v>299</v>
      </c>
      <c r="G304" s="71">
        <v>6433.20096</v>
      </c>
      <c r="H304" s="71">
        <v>3410</v>
      </c>
      <c r="I304" s="71">
        <v>4033.86887</v>
      </c>
    </row>
    <row r="305" spans="1:9" s="66" customFormat="1" ht="17.25" customHeight="1">
      <c r="A305" s="95" t="s">
        <v>124</v>
      </c>
      <c r="B305" s="89" t="s">
        <v>47</v>
      </c>
      <c r="C305" s="81" t="s">
        <v>82</v>
      </c>
      <c r="D305" s="81" t="s">
        <v>56</v>
      </c>
      <c r="E305" s="87" t="s">
        <v>308</v>
      </c>
      <c r="F305" s="81" t="s">
        <v>64</v>
      </c>
      <c r="G305" s="63">
        <v>2804.87444</v>
      </c>
      <c r="H305" s="71">
        <v>466.54753</v>
      </c>
      <c r="I305" s="71">
        <v>485.20943</v>
      </c>
    </row>
    <row r="306" spans="1:9" s="66" customFormat="1" ht="17.25" customHeight="1">
      <c r="A306" s="95" t="s">
        <v>296</v>
      </c>
      <c r="B306" s="89" t="s">
        <v>47</v>
      </c>
      <c r="C306" s="81" t="s">
        <v>82</v>
      </c>
      <c r="D306" s="81" t="s">
        <v>56</v>
      </c>
      <c r="E306" s="87" t="s">
        <v>308</v>
      </c>
      <c r="F306" s="81" t="s">
        <v>298</v>
      </c>
      <c r="G306" s="63">
        <v>58.47</v>
      </c>
      <c r="H306" s="71">
        <v>10</v>
      </c>
      <c r="I306" s="71">
        <v>10</v>
      </c>
    </row>
    <row r="307" spans="1:9" s="66" customFormat="1" ht="50.25" customHeight="1">
      <c r="A307" s="95" t="s">
        <v>400</v>
      </c>
      <c r="B307" s="89" t="s">
        <v>47</v>
      </c>
      <c r="C307" s="81" t="s">
        <v>82</v>
      </c>
      <c r="D307" s="81" t="s">
        <v>56</v>
      </c>
      <c r="E307" s="122" t="s">
        <v>309</v>
      </c>
      <c r="F307" s="81"/>
      <c r="G307" s="73">
        <f>G308</f>
        <v>6813.2</v>
      </c>
      <c r="H307" s="73">
        <f>H308</f>
        <v>0</v>
      </c>
      <c r="I307" s="73">
        <f>I308</f>
        <v>0</v>
      </c>
    </row>
    <row r="308" spans="1:9" s="66" customFormat="1" ht="17.25" customHeight="1">
      <c r="A308" s="113" t="s">
        <v>126</v>
      </c>
      <c r="B308" s="89" t="s">
        <v>47</v>
      </c>
      <c r="C308" s="81" t="s">
        <v>82</v>
      </c>
      <c r="D308" s="81" t="s">
        <v>56</v>
      </c>
      <c r="E308" s="87" t="s">
        <v>309</v>
      </c>
      <c r="F308" s="81"/>
      <c r="G308" s="71">
        <v>6813.2</v>
      </c>
      <c r="H308" s="71">
        <v>0</v>
      </c>
      <c r="I308" s="71">
        <v>0</v>
      </c>
    </row>
    <row r="309" spans="1:9" s="66" customFormat="1" ht="17.25" customHeight="1">
      <c r="A309" s="88" t="s">
        <v>45</v>
      </c>
      <c r="B309" s="89" t="s">
        <v>47</v>
      </c>
      <c r="C309" s="81" t="s">
        <v>82</v>
      </c>
      <c r="D309" s="81" t="s">
        <v>56</v>
      </c>
      <c r="E309" s="81" t="s">
        <v>227</v>
      </c>
      <c r="F309" s="81"/>
      <c r="G309" s="71">
        <f aca="true" t="shared" si="28" ref="G309:I311">G310</f>
        <v>300</v>
      </c>
      <c r="H309" s="71">
        <f t="shared" si="28"/>
        <v>0</v>
      </c>
      <c r="I309" s="71">
        <f t="shared" si="28"/>
        <v>0</v>
      </c>
    </row>
    <row r="310" spans="1:9" s="66" customFormat="1" ht="26.25" customHeight="1">
      <c r="A310" s="88" t="s">
        <v>91</v>
      </c>
      <c r="B310" s="89" t="s">
        <v>47</v>
      </c>
      <c r="C310" s="81" t="s">
        <v>82</v>
      </c>
      <c r="D310" s="81" t="s">
        <v>56</v>
      </c>
      <c r="E310" s="81" t="s">
        <v>105</v>
      </c>
      <c r="F310" s="81"/>
      <c r="G310" s="71">
        <f t="shared" si="28"/>
        <v>300</v>
      </c>
      <c r="H310" s="71">
        <f t="shared" si="28"/>
        <v>0</v>
      </c>
      <c r="I310" s="71">
        <f t="shared" si="28"/>
        <v>0</v>
      </c>
    </row>
    <row r="311" spans="1:9" s="66" customFormat="1" ht="17.25" customHeight="1">
      <c r="A311" s="88" t="s">
        <v>284</v>
      </c>
      <c r="B311" s="89" t="s">
        <v>47</v>
      </c>
      <c r="C311" s="81" t="s">
        <v>82</v>
      </c>
      <c r="D311" s="81" t="s">
        <v>56</v>
      </c>
      <c r="E311" s="81" t="s">
        <v>283</v>
      </c>
      <c r="F311" s="81"/>
      <c r="G311" s="71">
        <f t="shared" si="28"/>
        <v>300</v>
      </c>
      <c r="H311" s="71">
        <f t="shared" si="28"/>
        <v>0</v>
      </c>
      <c r="I311" s="71">
        <f t="shared" si="28"/>
        <v>0</v>
      </c>
    </row>
    <row r="312" spans="1:9" s="66" customFormat="1" ht="17.25" customHeight="1">
      <c r="A312" s="88" t="s">
        <v>110</v>
      </c>
      <c r="B312" s="89" t="s">
        <v>47</v>
      </c>
      <c r="C312" s="81" t="s">
        <v>82</v>
      </c>
      <c r="D312" s="81" t="s">
        <v>56</v>
      </c>
      <c r="E312" s="81" t="s">
        <v>283</v>
      </c>
      <c r="F312" s="81" t="s">
        <v>64</v>
      </c>
      <c r="G312" s="71">
        <v>300</v>
      </c>
      <c r="H312" s="71">
        <v>0</v>
      </c>
      <c r="I312" s="71">
        <v>0</v>
      </c>
    </row>
    <row r="313" spans="1:9" s="44" customFormat="1" ht="17.25" customHeight="1">
      <c r="A313" s="92" t="s">
        <v>342</v>
      </c>
      <c r="B313" s="93" t="s">
        <v>47</v>
      </c>
      <c r="C313" s="94" t="s">
        <v>82</v>
      </c>
      <c r="D313" s="94" t="s">
        <v>58</v>
      </c>
      <c r="E313" s="94"/>
      <c r="F313" s="94"/>
      <c r="G313" s="69">
        <f>G314</f>
        <v>537.6</v>
      </c>
      <c r="H313" s="69">
        <f>H314</f>
        <v>0</v>
      </c>
      <c r="I313" s="69">
        <f>I314</f>
        <v>0</v>
      </c>
    </row>
    <row r="314" spans="1:9" s="44" customFormat="1" ht="17.25" customHeight="1">
      <c r="A314" s="92" t="s">
        <v>43</v>
      </c>
      <c r="B314" s="93" t="s">
        <v>47</v>
      </c>
      <c r="C314" s="94" t="s">
        <v>82</v>
      </c>
      <c r="D314" s="94" t="s">
        <v>58</v>
      </c>
      <c r="E314" s="94" t="s">
        <v>92</v>
      </c>
      <c r="F314" s="94"/>
      <c r="G314" s="69">
        <f>G318</f>
        <v>537.6</v>
      </c>
      <c r="H314" s="69">
        <f>H318</f>
        <v>0</v>
      </c>
      <c r="I314" s="69">
        <f>I318</f>
        <v>0</v>
      </c>
    </row>
    <row r="315" spans="1:9" s="44" customFormat="1" ht="17.25" customHeight="1">
      <c r="A315" s="88" t="s">
        <v>45</v>
      </c>
      <c r="B315" s="89" t="s">
        <v>47</v>
      </c>
      <c r="C315" s="81" t="s">
        <v>82</v>
      </c>
      <c r="D315" s="81" t="s">
        <v>58</v>
      </c>
      <c r="E315" s="81" t="s">
        <v>227</v>
      </c>
      <c r="F315" s="81"/>
      <c r="G315" s="71">
        <f aca="true" t="shared" si="29" ref="G315:I317">G316</f>
        <v>537.6</v>
      </c>
      <c r="H315" s="71">
        <f t="shared" si="29"/>
        <v>0</v>
      </c>
      <c r="I315" s="71">
        <f t="shared" si="29"/>
        <v>0</v>
      </c>
    </row>
    <row r="316" spans="1:9" s="44" customFormat="1" ht="23.25" customHeight="1">
      <c r="A316" s="88" t="s">
        <v>91</v>
      </c>
      <c r="B316" s="89" t="s">
        <v>47</v>
      </c>
      <c r="C316" s="81" t="s">
        <v>82</v>
      </c>
      <c r="D316" s="81" t="s">
        <v>58</v>
      </c>
      <c r="E316" s="81" t="s">
        <v>105</v>
      </c>
      <c r="F316" s="81"/>
      <c r="G316" s="71">
        <f t="shared" si="29"/>
        <v>537.6</v>
      </c>
      <c r="H316" s="71">
        <f t="shared" si="29"/>
        <v>0</v>
      </c>
      <c r="I316" s="71">
        <f t="shared" si="29"/>
        <v>0</v>
      </c>
    </row>
    <row r="317" spans="1:9" s="44" customFormat="1" ht="17.25" customHeight="1">
      <c r="A317" s="88" t="s">
        <v>334</v>
      </c>
      <c r="B317" s="89" t="s">
        <v>47</v>
      </c>
      <c r="C317" s="81" t="s">
        <v>82</v>
      </c>
      <c r="D317" s="81" t="s">
        <v>58</v>
      </c>
      <c r="E317" s="81" t="s">
        <v>335</v>
      </c>
      <c r="F317" s="81"/>
      <c r="G317" s="71">
        <f t="shared" si="29"/>
        <v>537.6</v>
      </c>
      <c r="H317" s="71">
        <f t="shared" si="29"/>
        <v>0</v>
      </c>
      <c r="I317" s="71">
        <f t="shared" si="29"/>
        <v>0</v>
      </c>
    </row>
    <row r="318" spans="1:9" s="44" customFormat="1" ht="17.25" customHeight="1">
      <c r="A318" s="88" t="s">
        <v>110</v>
      </c>
      <c r="B318" s="89" t="s">
        <v>47</v>
      </c>
      <c r="C318" s="81" t="s">
        <v>82</v>
      </c>
      <c r="D318" s="81" t="s">
        <v>58</v>
      </c>
      <c r="E318" s="81" t="s">
        <v>335</v>
      </c>
      <c r="F318" s="81" t="s">
        <v>64</v>
      </c>
      <c r="G318" s="71">
        <v>537.6</v>
      </c>
      <c r="H318" s="71">
        <v>0</v>
      </c>
      <c r="I318" s="71">
        <v>0</v>
      </c>
    </row>
    <row r="319" spans="1:9" s="66" customFormat="1" ht="18.75" customHeight="1">
      <c r="A319" s="100" t="s">
        <v>50</v>
      </c>
      <c r="B319" s="93" t="s">
        <v>47</v>
      </c>
      <c r="C319" s="94" t="s">
        <v>80</v>
      </c>
      <c r="D319" s="94" t="s">
        <v>57</v>
      </c>
      <c r="E319" s="94"/>
      <c r="F319" s="94"/>
      <c r="G319" s="69">
        <f>G320+G327</f>
        <v>7115.6</v>
      </c>
      <c r="H319" s="70">
        <f>H320+H326</f>
        <v>10655.822</v>
      </c>
      <c r="I319" s="70">
        <f aca="true" t="shared" si="30" ref="I319:I324">I320</f>
        <v>7115.6</v>
      </c>
    </row>
    <row r="320" spans="1:9" s="66" customFormat="1" ht="12.75" customHeight="1">
      <c r="A320" s="100" t="s">
        <v>7</v>
      </c>
      <c r="B320" s="93" t="s">
        <v>47</v>
      </c>
      <c r="C320" s="94" t="s">
        <v>80</v>
      </c>
      <c r="D320" s="94" t="s">
        <v>56</v>
      </c>
      <c r="E320" s="94"/>
      <c r="F320" s="94"/>
      <c r="G320" s="69">
        <f aca="true" t="shared" si="31" ref="G320:H324">G321</f>
        <v>7115.6</v>
      </c>
      <c r="H320" s="70">
        <f t="shared" si="31"/>
        <v>7115.6</v>
      </c>
      <c r="I320" s="70">
        <f t="shared" si="30"/>
        <v>7115.6</v>
      </c>
    </row>
    <row r="321" spans="1:9" s="66" customFormat="1" ht="18" customHeight="1">
      <c r="A321" s="88" t="s">
        <v>27</v>
      </c>
      <c r="B321" s="89" t="s">
        <v>47</v>
      </c>
      <c r="C321" s="81" t="s">
        <v>80</v>
      </c>
      <c r="D321" s="81" t="s">
        <v>56</v>
      </c>
      <c r="E321" s="81" t="s">
        <v>62</v>
      </c>
      <c r="F321" s="81"/>
      <c r="G321" s="71">
        <f t="shared" si="31"/>
        <v>7115.6</v>
      </c>
      <c r="H321" s="72">
        <f t="shared" si="31"/>
        <v>7115.6</v>
      </c>
      <c r="I321" s="72">
        <f t="shared" si="30"/>
        <v>7115.6</v>
      </c>
    </row>
    <row r="322" spans="1:9" s="66" customFormat="1" ht="18" customHeight="1">
      <c r="A322" s="88" t="s">
        <v>28</v>
      </c>
      <c r="B322" s="89" t="s">
        <v>47</v>
      </c>
      <c r="C322" s="81" t="s">
        <v>80</v>
      </c>
      <c r="D322" s="81" t="s">
        <v>56</v>
      </c>
      <c r="E322" s="81" t="s">
        <v>99</v>
      </c>
      <c r="F322" s="81"/>
      <c r="G322" s="71">
        <f t="shared" si="31"/>
        <v>7115.6</v>
      </c>
      <c r="H322" s="72">
        <f t="shared" si="31"/>
        <v>7115.6</v>
      </c>
      <c r="I322" s="72">
        <f t="shared" si="30"/>
        <v>7115.6</v>
      </c>
    </row>
    <row r="323" spans="1:9" s="66" customFormat="1" ht="13.5" customHeight="1">
      <c r="A323" s="88" t="s">
        <v>28</v>
      </c>
      <c r="B323" s="89" t="s">
        <v>47</v>
      </c>
      <c r="C323" s="81" t="s">
        <v>80</v>
      </c>
      <c r="D323" s="81" t="s">
        <v>56</v>
      </c>
      <c r="E323" s="81" t="s">
        <v>65</v>
      </c>
      <c r="F323" s="81"/>
      <c r="G323" s="71">
        <f t="shared" si="31"/>
        <v>7115.6</v>
      </c>
      <c r="H323" s="72">
        <f t="shared" si="31"/>
        <v>7115.6</v>
      </c>
      <c r="I323" s="72">
        <f t="shared" si="30"/>
        <v>7115.6</v>
      </c>
    </row>
    <row r="324" spans="1:9" s="66" customFormat="1" ht="15" customHeight="1">
      <c r="A324" s="88" t="s">
        <v>118</v>
      </c>
      <c r="B324" s="89" t="s">
        <v>47</v>
      </c>
      <c r="C324" s="81" t="s">
        <v>80</v>
      </c>
      <c r="D324" s="81" t="s">
        <v>56</v>
      </c>
      <c r="E324" s="81" t="s">
        <v>81</v>
      </c>
      <c r="F324" s="81"/>
      <c r="G324" s="71">
        <f t="shared" si="31"/>
        <v>7115.6</v>
      </c>
      <c r="H324" s="72">
        <f t="shared" si="31"/>
        <v>7115.6</v>
      </c>
      <c r="I324" s="72">
        <f t="shared" si="30"/>
        <v>7115.6</v>
      </c>
    </row>
    <row r="325" spans="1:9" s="66" customFormat="1" ht="16.5" customHeight="1">
      <c r="A325" s="88" t="s">
        <v>119</v>
      </c>
      <c r="B325" s="89" t="s">
        <v>47</v>
      </c>
      <c r="C325" s="81" t="s">
        <v>80</v>
      </c>
      <c r="D325" s="81" t="s">
        <v>56</v>
      </c>
      <c r="E325" s="81" t="s">
        <v>81</v>
      </c>
      <c r="F325" s="81" t="s">
        <v>108</v>
      </c>
      <c r="G325" s="71">
        <v>7115.6</v>
      </c>
      <c r="H325" s="71">
        <v>7115.6</v>
      </c>
      <c r="I325" s="71">
        <v>7115.6</v>
      </c>
    </row>
    <row r="326" spans="1:9" s="66" customFormat="1" ht="16.5" customHeight="1">
      <c r="A326" s="101" t="s">
        <v>228</v>
      </c>
      <c r="B326" s="93" t="s">
        <v>47</v>
      </c>
      <c r="C326" s="94" t="s">
        <v>80</v>
      </c>
      <c r="D326" s="94" t="s">
        <v>58</v>
      </c>
      <c r="E326" s="94"/>
      <c r="F326" s="94"/>
      <c r="G326" s="69">
        <f aca="true" t="shared" si="32" ref="G326:H330">G327</f>
        <v>0</v>
      </c>
      <c r="H326" s="70">
        <f t="shared" si="32"/>
        <v>3540.222</v>
      </c>
      <c r="I326" s="69">
        <v>0</v>
      </c>
    </row>
    <row r="327" spans="1:9" s="66" customFormat="1" ht="37.5" customHeight="1">
      <c r="A327" s="110" t="s">
        <v>210</v>
      </c>
      <c r="B327" s="89" t="s">
        <v>47</v>
      </c>
      <c r="C327" s="81" t="s">
        <v>80</v>
      </c>
      <c r="D327" s="81" t="s">
        <v>58</v>
      </c>
      <c r="E327" s="81" t="s">
        <v>211</v>
      </c>
      <c r="F327" s="81"/>
      <c r="G327" s="71">
        <f t="shared" si="32"/>
        <v>0</v>
      </c>
      <c r="H327" s="72">
        <f t="shared" si="32"/>
        <v>3540.222</v>
      </c>
      <c r="I327" s="71">
        <v>0</v>
      </c>
    </row>
    <row r="328" spans="1:9" s="66" customFormat="1" ht="16.5" customHeight="1">
      <c r="A328" s="95" t="s">
        <v>212</v>
      </c>
      <c r="B328" s="89" t="s">
        <v>47</v>
      </c>
      <c r="C328" s="81" t="s">
        <v>80</v>
      </c>
      <c r="D328" s="81" t="s">
        <v>58</v>
      </c>
      <c r="E328" s="81" t="s">
        <v>213</v>
      </c>
      <c r="F328" s="81"/>
      <c r="G328" s="71">
        <f t="shared" si="32"/>
        <v>0</v>
      </c>
      <c r="H328" s="72">
        <f t="shared" si="32"/>
        <v>3540.222</v>
      </c>
      <c r="I328" s="71">
        <v>0</v>
      </c>
    </row>
    <row r="329" spans="1:9" s="66" customFormat="1" ht="49.5" customHeight="1">
      <c r="A329" s="95" t="s">
        <v>237</v>
      </c>
      <c r="B329" s="89" t="s">
        <v>47</v>
      </c>
      <c r="C329" s="81" t="s">
        <v>80</v>
      </c>
      <c r="D329" s="81" t="s">
        <v>58</v>
      </c>
      <c r="E329" s="81" t="s">
        <v>214</v>
      </c>
      <c r="F329" s="81"/>
      <c r="G329" s="71">
        <f t="shared" si="32"/>
        <v>0</v>
      </c>
      <c r="H329" s="72">
        <f t="shared" si="32"/>
        <v>3540.222</v>
      </c>
      <c r="I329" s="71">
        <v>0</v>
      </c>
    </row>
    <row r="330" spans="1:9" s="66" customFormat="1" ht="28.5" customHeight="1">
      <c r="A330" s="123" t="s">
        <v>215</v>
      </c>
      <c r="B330" s="89" t="s">
        <v>47</v>
      </c>
      <c r="C330" s="81" t="s">
        <v>80</v>
      </c>
      <c r="D330" s="81" t="s">
        <v>58</v>
      </c>
      <c r="E330" s="81" t="s">
        <v>417</v>
      </c>
      <c r="F330" s="81"/>
      <c r="G330" s="71">
        <f t="shared" si="32"/>
        <v>0</v>
      </c>
      <c r="H330" s="72">
        <f t="shared" si="32"/>
        <v>3540.222</v>
      </c>
      <c r="I330" s="71">
        <v>0</v>
      </c>
    </row>
    <row r="331" spans="1:9" s="66" customFormat="1" ht="29.25" customHeight="1">
      <c r="A331" s="95" t="s">
        <v>216</v>
      </c>
      <c r="B331" s="89" t="s">
        <v>47</v>
      </c>
      <c r="C331" s="81" t="s">
        <v>80</v>
      </c>
      <c r="D331" s="81" t="s">
        <v>58</v>
      </c>
      <c r="E331" s="81" t="s">
        <v>417</v>
      </c>
      <c r="F331" s="81" t="s">
        <v>217</v>
      </c>
      <c r="G331" s="71">
        <v>0</v>
      </c>
      <c r="H331" s="72">
        <v>3540.222</v>
      </c>
      <c r="I331" s="71">
        <v>0</v>
      </c>
    </row>
    <row r="332" spans="1:9" s="66" customFormat="1" ht="15" customHeight="1">
      <c r="A332" s="100" t="s">
        <v>48</v>
      </c>
      <c r="B332" s="93" t="s">
        <v>47</v>
      </c>
      <c r="C332" s="94" t="s">
        <v>75</v>
      </c>
      <c r="D332" s="94" t="s">
        <v>57</v>
      </c>
      <c r="E332" s="94"/>
      <c r="F332" s="94"/>
      <c r="G332" s="69">
        <f>G333+G341+G351</f>
        <v>23551.90944</v>
      </c>
      <c r="H332" s="69">
        <f>H333+H341</f>
        <v>5406.24821</v>
      </c>
      <c r="I332" s="69">
        <f>I333+I341</f>
        <v>5643.73538</v>
      </c>
    </row>
    <row r="333" spans="1:9" s="66" customFormat="1" ht="15" customHeight="1">
      <c r="A333" s="100" t="s">
        <v>18</v>
      </c>
      <c r="B333" s="93" t="s">
        <v>47</v>
      </c>
      <c r="C333" s="94" t="s">
        <v>75</v>
      </c>
      <c r="D333" s="94" t="s">
        <v>56</v>
      </c>
      <c r="E333" s="94"/>
      <c r="F333" s="94"/>
      <c r="G333" s="69">
        <f aca="true" t="shared" si="33" ref="G333:I336">G334</f>
        <v>21438.66531</v>
      </c>
      <c r="H333" s="69">
        <f t="shared" si="33"/>
        <v>5406.24821</v>
      </c>
      <c r="I333" s="69">
        <f t="shared" si="33"/>
        <v>5643.73538</v>
      </c>
    </row>
    <row r="334" spans="1:9" s="66" customFormat="1" ht="27.75" customHeight="1">
      <c r="A334" s="92" t="s">
        <v>44</v>
      </c>
      <c r="B334" s="89" t="s">
        <v>47</v>
      </c>
      <c r="C334" s="81" t="s">
        <v>75</v>
      </c>
      <c r="D334" s="81" t="s">
        <v>56</v>
      </c>
      <c r="E334" s="81" t="s">
        <v>90</v>
      </c>
      <c r="F334" s="81"/>
      <c r="G334" s="71">
        <f t="shared" si="33"/>
        <v>21438.66531</v>
      </c>
      <c r="H334" s="71">
        <f t="shared" si="33"/>
        <v>5406.24821</v>
      </c>
      <c r="I334" s="71">
        <f t="shared" si="33"/>
        <v>5643.73538</v>
      </c>
    </row>
    <row r="335" spans="1:9" s="66" customFormat="1" ht="15.75" customHeight="1">
      <c r="A335" s="88" t="s">
        <v>310</v>
      </c>
      <c r="B335" s="89" t="s">
        <v>47</v>
      </c>
      <c r="C335" s="81" t="s">
        <v>75</v>
      </c>
      <c r="D335" s="81" t="s">
        <v>56</v>
      </c>
      <c r="E335" s="81" t="s">
        <v>312</v>
      </c>
      <c r="F335" s="81"/>
      <c r="G335" s="71">
        <f t="shared" si="33"/>
        <v>21438.66531</v>
      </c>
      <c r="H335" s="71">
        <f t="shared" si="33"/>
        <v>5406.24821</v>
      </c>
      <c r="I335" s="71">
        <f t="shared" si="33"/>
        <v>5643.73538</v>
      </c>
    </row>
    <row r="336" spans="1:9" s="66" customFormat="1" ht="24" customHeight="1">
      <c r="A336" s="112" t="s">
        <v>311</v>
      </c>
      <c r="B336" s="89" t="s">
        <v>47</v>
      </c>
      <c r="C336" s="81" t="s">
        <v>75</v>
      </c>
      <c r="D336" s="81" t="s">
        <v>56</v>
      </c>
      <c r="E336" s="81" t="s">
        <v>313</v>
      </c>
      <c r="F336" s="81"/>
      <c r="G336" s="71">
        <f t="shared" si="33"/>
        <v>21438.66531</v>
      </c>
      <c r="H336" s="71">
        <f t="shared" si="33"/>
        <v>5406.24821</v>
      </c>
      <c r="I336" s="71">
        <f t="shared" si="33"/>
        <v>5643.73538</v>
      </c>
    </row>
    <row r="337" spans="1:9" s="66" customFormat="1" ht="34.5" customHeight="1">
      <c r="A337" s="112" t="s">
        <v>354</v>
      </c>
      <c r="B337" s="89" t="s">
        <v>47</v>
      </c>
      <c r="C337" s="81" t="s">
        <v>75</v>
      </c>
      <c r="D337" s="81" t="s">
        <v>56</v>
      </c>
      <c r="E337" s="81" t="s">
        <v>314</v>
      </c>
      <c r="F337" s="81"/>
      <c r="G337" s="71">
        <f>G338+G339+G340</f>
        <v>21438.66531</v>
      </c>
      <c r="H337" s="71">
        <f>H338+H339+H340</f>
        <v>5406.24821</v>
      </c>
      <c r="I337" s="71">
        <f>I338+I339+I340</f>
        <v>5643.73538</v>
      </c>
    </row>
    <row r="338" spans="1:9" s="66" customFormat="1" ht="15.75" customHeight="1">
      <c r="A338" s="113" t="s">
        <v>126</v>
      </c>
      <c r="B338" s="89" t="s">
        <v>47</v>
      </c>
      <c r="C338" s="81" t="s">
        <v>75</v>
      </c>
      <c r="D338" s="81" t="s">
        <v>56</v>
      </c>
      <c r="E338" s="81" t="s">
        <v>314</v>
      </c>
      <c r="F338" s="81" t="s">
        <v>299</v>
      </c>
      <c r="G338" s="63">
        <v>16179.33273</v>
      </c>
      <c r="H338" s="71">
        <v>4656.06411</v>
      </c>
      <c r="I338" s="71">
        <v>4866.33592</v>
      </c>
    </row>
    <row r="339" spans="1:11" s="66" customFormat="1" ht="15.75" customHeight="1">
      <c r="A339" s="95" t="s">
        <v>124</v>
      </c>
      <c r="B339" s="89" t="s">
        <v>47</v>
      </c>
      <c r="C339" s="81" t="s">
        <v>75</v>
      </c>
      <c r="D339" s="81" t="s">
        <v>56</v>
      </c>
      <c r="E339" s="81" t="s">
        <v>314</v>
      </c>
      <c r="F339" s="81" t="s">
        <v>64</v>
      </c>
      <c r="G339" s="63">
        <v>4817.26461</v>
      </c>
      <c r="H339" s="71">
        <v>750.1841</v>
      </c>
      <c r="I339" s="71">
        <v>777.39946</v>
      </c>
      <c r="K339" s="137"/>
    </row>
    <row r="340" spans="1:9" s="66" customFormat="1" ht="15.75" customHeight="1">
      <c r="A340" s="95" t="s">
        <v>296</v>
      </c>
      <c r="B340" s="89" t="s">
        <v>47</v>
      </c>
      <c r="C340" s="81" t="s">
        <v>75</v>
      </c>
      <c r="D340" s="81" t="s">
        <v>56</v>
      </c>
      <c r="E340" s="81" t="s">
        <v>314</v>
      </c>
      <c r="F340" s="81" t="s">
        <v>298</v>
      </c>
      <c r="G340" s="63">
        <v>442.06797</v>
      </c>
      <c r="H340" s="71">
        <v>0</v>
      </c>
      <c r="I340" s="71">
        <v>0</v>
      </c>
    </row>
    <row r="341" spans="1:9" s="66" customFormat="1" ht="15" customHeight="1">
      <c r="A341" s="100" t="s">
        <v>156</v>
      </c>
      <c r="B341" s="93" t="s">
        <v>47</v>
      </c>
      <c r="C341" s="94" t="s">
        <v>75</v>
      </c>
      <c r="D341" s="94" t="s">
        <v>69</v>
      </c>
      <c r="E341" s="81"/>
      <c r="F341" s="81"/>
      <c r="G341" s="69">
        <f>G342</f>
        <v>1998.24413</v>
      </c>
      <c r="H341" s="69">
        <f>H342</f>
        <v>0</v>
      </c>
      <c r="I341" s="69">
        <f>I342</f>
        <v>0</v>
      </c>
    </row>
    <row r="342" spans="1:9" s="66" customFormat="1" ht="24" customHeight="1">
      <c r="A342" s="92" t="s">
        <v>44</v>
      </c>
      <c r="B342" s="93" t="s">
        <v>47</v>
      </c>
      <c r="C342" s="94" t="s">
        <v>75</v>
      </c>
      <c r="D342" s="94" t="s">
        <v>69</v>
      </c>
      <c r="E342" s="94" t="s">
        <v>90</v>
      </c>
      <c r="F342" s="94"/>
      <c r="G342" s="69">
        <f>G347+G346</f>
        <v>1998.24413</v>
      </c>
      <c r="H342" s="69">
        <f>H349</f>
        <v>0</v>
      </c>
      <c r="I342" s="69">
        <f>I349</f>
        <v>0</v>
      </c>
    </row>
    <row r="343" spans="1:9" s="66" customFormat="1" ht="24" customHeight="1">
      <c r="A343" s="114" t="s">
        <v>367</v>
      </c>
      <c r="B343" s="89" t="s">
        <v>47</v>
      </c>
      <c r="C343" s="81" t="s">
        <v>75</v>
      </c>
      <c r="D343" s="81" t="s">
        <v>69</v>
      </c>
      <c r="E343" s="81" t="s">
        <v>368</v>
      </c>
      <c r="F343" s="81"/>
      <c r="G343" s="71">
        <f>G344</f>
        <v>319.73413</v>
      </c>
      <c r="H343" s="71">
        <v>0</v>
      </c>
      <c r="I343" s="71">
        <v>0</v>
      </c>
    </row>
    <row r="344" spans="1:9" s="66" customFormat="1" ht="24" customHeight="1">
      <c r="A344" s="114" t="s">
        <v>369</v>
      </c>
      <c r="B344" s="89" t="s">
        <v>47</v>
      </c>
      <c r="C344" s="81" t="s">
        <v>75</v>
      </c>
      <c r="D344" s="81" t="s">
        <v>69</v>
      </c>
      <c r="E344" s="81" t="s">
        <v>370</v>
      </c>
      <c r="F344" s="81"/>
      <c r="G344" s="71">
        <f>G345</f>
        <v>319.73413</v>
      </c>
      <c r="H344" s="71">
        <v>0</v>
      </c>
      <c r="I344" s="71">
        <v>0</v>
      </c>
    </row>
    <row r="345" spans="1:9" s="66" customFormat="1" ht="24" customHeight="1">
      <c r="A345" s="88" t="s">
        <v>371</v>
      </c>
      <c r="B345" s="124" t="s">
        <v>47</v>
      </c>
      <c r="C345" s="81" t="s">
        <v>75</v>
      </c>
      <c r="D345" s="81" t="s">
        <v>69</v>
      </c>
      <c r="E345" s="81" t="s">
        <v>372</v>
      </c>
      <c r="F345" s="81"/>
      <c r="G345" s="71">
        <f>G346</f>
        <v>319.73413</v>
      </c>
      <c r="H345" s="71">
        <v>0</v>
      </c>
      <c r="I345" s="71">
        <v>0</v>
      </c>
    </row>
    <row r="346" spans="1:9" s="66" customFormat="1" ht="24" customHeight="1">
      <c r="A346" s="88" t="s">
        <v>88</v>
      </c>
      <c r="B346" s="124" t="s">
        <v>47</v>
      </c>
      <c r="C346" s="81" t="s">
        <v>75</v>
      </c>
      <c r="D346" s="81" t="s">
        <v>69</v>
      </c>
      <c r="E346" s="81" t="s">
        <v>372</v>
      </c>
      <c r="F346" s="81" t="s">
        <v>84</v>
      </c>
      <c r="G346" s="71">
        <v>319.73413</v>
      </c>
      <c r="H346" s="71">
        <v>0</v>
      </c>
      <c r="I346" s="71">
        <v>0</v>
      </c>
    </row>
    <row r="347" spans="1:9" s="66" customFormat="1" ht="16.5" customHeight="1">
      <c r="A347" s="112" t="s">
        <v>262</v>
      </c>
      <c r="B347" s="89" t="s">
        <v>47</v>
      </c>
      <c r="C347" s="81" t="s">
        <v>75</v>
      </c>
      <c r="D347" s="81" t="s">
        <v>69</v>
      </c>
      <c r="E347" s="81" t="s">
        <v>265</v>
      </c>
      <c r="F347" s="81"/>
      <c r="G347" s="71">
        <f aca="true" t="shared" si="34" ref="G347:I348">G348</f>
        <v>1678.51</v>
      </c>
      <c r="H347" s="71">
        <f t="shared" si="34"/>
        <v>0</v>
      </c>
      <c r="I347" s="71">
        <f t="shared" si="34"/>
        <v>0</v>
      </c>
    </row>
    <row r="348" spans="1:9" s="66" customFormat="1" ht="25.5" customHeight="1">
      <c r="A348" s="112" t="s">
        <v>405</v>
      </c>
      <c r="B348" s="89" t="s">
        <v>47</v>
      </c>
      <c r="C348" s="81" t="s">
        <v>75</v>
      </c>
      <c r="D348" s="81" t="s">
        <v>69</v>
      </c>
      <c r="E348" s="81" t="s">
        <v>266</v>
      </c>
      <c r="F348" s="81"/>
      <c r="G348" s="71">
        <f t="shared" si="34"/>
        <v>1678.51</v>
      </c>
      <c r="H348" s="71">
        <f t="shared" si="34"/>
        <v>0</v>
      </c>
      <c r="I348" s="71">
        <f t="shared" si="34"/>
        <v>0</v>
      </c>
    </row>
    <row r="349" spans="1:9" s="66" customFormat="1" ht="27" customHeight="1">
      <c r="A349" s="112" t="s">
        <v>406</v>
      </c>
      <c r="B349" s="89" t="s">
        <v>47</v>
      </c>
      <c r="C349" s="81" t="s">
        <v>75</v>
      </c>
      <c r="D349" s="81" t="s">
        <v>69</v>
      </c>
      <c r="E349" s="81" t="s">
        <v>264</v>
      </c>
      <c r="F349" s="81"/>
      <c r="G349" s="71">
        <f>G350</f>
        <v>1678.51</v>
      </c>
      <c r="H349" s="71">
        <v>0</v>
      </c>
      <c r="I349" s="71">
        <v>0</v>
      </c>
    </row>
    <row r="350" spans="1:9" s="66" customFormat="1" ht="16.5" customHeight="1">
      <c r="A350" s="88" t="s">
        <v>88</v>
      </c>
      <c r="B350" s="89" t="s">
        <v>47</v>
      </c>
      <c r="C350" s="81" t="s">
        <v>75</v>
      </c>
      <c r="D350" s="81" t="s">
        <v>69</v>
      </c>
      <c r="E350" s="81" t="s">
        <v>264</v>
      </c>
      <c r="F350" s="81" t="s">
        <v>84</v>
      </c>
      <c r="G350" s="71">
        <v>1678.51</v>
      </c>
      <c r="H350" s="71">
        <v>0</v>
      </c>
      <c r="I350" s="71">
        <v>0</v>
      </c>
    </row>
    <row r="351" spans="1:9" s="66" customFormat="1" ht="16.5" customHeight="1">
      <c r="A351" s="100" t="s">
        <v>343</v>
      </c>
      <c r="B351" s="93" t="s">
        <v>47</v>
      </c>
      <c r="C351" s="94" t="s">
        <v>75</v>
      </c>
      <c r="D351" s="94" t="s">
        <v>83</v>
      </c>
      <c r="E351" s="81"/>
      <c r="F351" s="81"/>
      <c r="G351" s="69">
        <f aca="true" t="shared" si="35" ref="G351:I355">G352</f>
        <v>115</v>
      </c>
      <c r="H351" s="69">
        <f t="shared" si="35"/>
        <v>0</v>
      </c>
      <c r="I351" s="69">
        <f t="shared" si="35"/>
        <v>0</v>
      </c>
    </row>
    <row r="352" spans="1:9" s="66" customFormat="1" ht="23.25" customHeight="1">
      <c r="A352" s="92" t="s">
        <v>44</v>
      </c>
      <c r="B352" s="93" t="s">
        <v>47</v>
      </c>
      <c r="C352" s="94" t="s">
        <v>75</v>
      </c>
      <c r="D352" s="94" t="s">
        <v>83</v>
      </c>
      <c r="E352" s="94" t="s">
        <v>90</v>
      </c>
      <c r="F352" s="81"/>
      <c r="G352" s="69">
        <f t="shared" si="35"/>
        <v>115</v>
      </c>
      <c r="H352" s="69">
        <f t="shared" si="35"/>
        <v>0</v>
      </c>
      <c r="I352" s="69">
        <f t="shared" si="35"/>
        <v>0</v>
      </c>
    </row>
    <row r="353" spans="1:9" s="66" customFormat="1" ht="25.5" customHeight="1">
      <c r="A353" s="95" t="s">
        <v>336</v>
      </c>
      <c r="B353" s="89" t="s">
        <v>47</v>
      </c>
      <c r="C353" s="81" t="s">
        <v>75</v>
      </c>
      <c r="D353" s="81" t="s">
        <v>83</v>
      </c>
      <c r="E353" s="81" t="s">
        <v>339</v>
      </c>
      <c r="F353" s="81"/>
      <c r="G353" s="71">
        <f t="shared" si="35"/>
        <v>115</v>
      </c>
      <c r="H353" s="71">
        <f t="shared" si="35"/>
        <v>0</v>
      </c>
      <c r="I353" s="71">
        <f t="shared" si="35"/>
        <v>0</v>
      </c>
    </row>
    <row r="354" spans="1:9" s="66" customFormat="1" ht="16.5" customHeight="1">
      <c r="A354" s="95" t="s">
        <v>337</v>
      </c>
      <c r="B354" s="89" t="s">
        <v>47</v>
      </c>
      <c r="C354" s="81" t="s">
        <v>75</v>
      </c>
      <c r="D354" s="81" t="s">
        <v>83</v>
      </c>
      <c r="E354" s="81" t="s">
        <v>340</v>
      </c>
      <c r="F354" s="81"/>
      <c r="G354" s="71">
        <f t="shared" si="35"/>
        <v>115</v>
      </c>
      <c r="H354" s="71">
        <f t="shared" si="35"/>
        <v>0</v>
      </c>
      <c r="I354" s="71">
        <f t="shared" si="35"/>
        <v>0</v>
      </c>
    </row>
    <row r="355" spans="1:9" s="66" customFormat="1" ht="16.5" customHeight="1">
      <c r="A355" s="95" t="s">
        <v>338</v>
      </c>
      <c r="B355" s="89" t="s">
        <v>47</v>
      </c>
      <c r="C355" s="81" t="s">
        <v>75</v>
      </c>
      <c r="D355" s="81" t="s">
        <v>83</v>
      </c>
      <c r="E355" s="81" t="s">
        <v>341</v>
      </c>
      <c r="F355" s="81"/>
      <c r="G355" s="71">
        <f t="shared" si="35"/>
        <v>115</v>
      </c>
      <c r="H355" s="71">
        <f t="shared" si="35"/>
        <v>0</v>
      </c>
      <c r="I355" s="71">
        <f t="shared" si="35"/>
        <v>0</v>
      </c>
    </row>
    <row r="356" spans="1:9" s="66" customFormat="1" ht="16.5" customHeight="1">
      <c r="A356" s="95" t="s">
        <v>124</v>
      </c>
      <c r="B356" s="89" t="s">
        <v>47</v>
      </c>
      <c r="C356" s="81" t="s">
        <v>75</v>
      </c>
      <c r="D356" s="81" t="s">
        <v>83</v>
      </c>
      <c r="E356" s="81" t="s">
        <v>341</v>
      </c>
      <c r="F356" s="81" t="s">
        <v>64</v>
      </c>
      <c r="G356" s="63">
        <v>115</v>
      </c>
      <c r="H356" s="71">
        <v>0</v>
      </c>
      <c r="I356" s="71">
        <v>0</v>
      </c>
    </row>
    <row r="357" spans="1:9" s="66" customFormat="1" ht="27" customHeight="1">
      <c r="A357" s="125" t="s">
        <v>153</v>
      </c>
      <c r="B357" s="93" t="s">
        <v>47</v>
      </c>
      <c r="C357" s="94" t="s">
        <v>74</v>
      </c>
      <c r="D357" s="94" t="s">
        <v>56</v>
      </c>
      <c r="E357" s="94"/>
      <c r="F357" s="94"/>
      <c r="G357" s="69">
        <f aca="true" t="shared" si="36" ref="G357:I359">G358</f>
        <v>400</v>
      </c>
      <c r="H357" s="69">
        <f t="shared" si="36"/>
        <v>300</v>
      </c>
      <c r="I357" s="69">
        <f t="shared" si="36"/>
        <v>200</v>
      </c>
    </row>
    <row r="358" spans="1:9" s="66" customFormat="1" ht="15.75" customHeight="1">
      <c r="A358" s="88" t="s">
        <v>27</v>
      </c>
      <c r="B358" s="89" t="s">
        <v>47</v>
      </c>
      <c r="C358" s="81" t="s">
        <v>74</v>
      </c>
      <c r="D358" s="81" t="s">
        <v>56</v>
      </c>
      <c r="E358" s="81" t="s">
        <v>99</v>
      </c>
      <c r="F358" s="94"/>
      <c r="G358" s="71">
        <f t="shared" si="36"/>
        <v>400</v>
      </c>
      <c r="H358" s="71">
        <f t="shared" si="36"/>
        <v>300</v>
      </c>
      <c r="I358" s="71">
        <f t="shared" si="36"/>
        <v>200</v>
      </c>
    </row>
    <row r="359" spans="1:9" s="66" customFormat="1" ht="15" customHeight="1">
      <c r="A359" s="88" t="s">
        <v>28</v>
      </c>
      <c r="B359" s="89" t="s">
        <v>47</v>
      </c>
      <c r="C359" s="81" t="s">
        <v>74</v>
      </c>
      <c r="D359" s="81" t="s">
        <v>56</v>
      </c>
      <c r="E359" s="81" t="s">
        <v>65</v>
      </c>
      <c r="F359" s="94"/>
      <c r="G359" s="71">
        <f t="shared" si="36"/>
        <v>400</v>
      </c>
      <c r="H359" s="71">
        <f t="shared" si="36"/>
        <v>300</v>
      </c>
      <c r="I359" s="71">
        <f t="shared" si="36"/>
        <v>200</v>
      </c>
    </row>
    <row r="360" spans="1:9" s="66" customFormat="1" ht="14.25" customHeight="1">
      <c r="A360" s="88" t="s">
        <v>28</v>
      </c>
      <c r="B360" s="89" t="s">
        <v>47</v>
      </c>
      <c r="C360" s="81" t="s">
        <v>74</v>
      </c>
      <c r="D360" s="81" t="s">
        <v>56</v>
      </c>
      <c r="E360" s="81" t="s">
        <v>65</v>
      </c>
      <c r="F360" s="94"/>
      <c r="G360" s="71">
        <f>G362</f>
        <v>400</v>
      </c>
      <c r="H360" s="71">
        <f>H361</f>
        <v>300</v>
      </c>
      <c r="I360" s="71">
        <f>I361</f>
        <v>200</v>
      </c>
    </row>
    <row r="361" spans="1:9" s="66" customFormat="1" ht="15.75" customHeight="1">
      <c r="A361" s="88" t="s">
        <v>123</v>
      </c>
      <c r="B361" s="89" t="s">
        <v>47</v>
      </c>
      <c r="C361" s="81" t="s">
        <v>74</v>
      </c>
      <c r="D361" s="81" t="s">
        <v>56</v>
      </c>
      <c r="E361" s="81" t="s">
        <v>152</v>
      </c>
      <c r="F361" s="94"/>
      <c r="G361" s="71">
        <f>G362</f>
        <v>400</v>
      </c>
      <c r="H361" s="71">
        <f>H362</f>
        <v>300</v>
      </c>
      <c r="I361" s="71">
        <f>I362</f>
        <v>200</v>
      </c>
    </row>
    <row r="362" spans="1:9" s="66" customFormat="1" ht="14.25" customHeight="1">
      <c r="A362" s="88" t="s">
        <v>23</v>
      </c>
      <c r="B362" s="89" t="s">
        <v>47</v>
      </c>
      <c r="C362" s="81" t="s">
        <v>74</v>
      </c>
      <c r="D362" s="81" t="s">
        <v>56</v>
      </c>
      <c r="E362" s="81" t="s">
        <v>152</v>
      </c>
      <c r="F362" s="81" t="s">
        <v>22</v>
      </c>
      <c r="G362" s="71">
        <v>400</v>
      </c>
      <c r="H362" s="71">
        <v>300</v>
      </c>
      <c r="I362" s="71">
        <v>200</v>
      </c>
    </row>
    <row r="363" spans="1:9" s="66" customFormat="1" ht="18" customHeight="1">
      <c r="A363" s="105" t="s">
        <v>42</v>
      </c>
      <c r="B363" s="106" t="s">
        <v>104</v>
      </c>
      <c r="C363" s="81"/>
      <c r="D363" s="81"/>
      <c r="E363" s="94"/>
      <c r="F363" s="81"/>
      <c r="G363" s="69">
        <f>G364</f>
        <v>3217.23905</v>
      </c>
      <c r="H363" s="69">
        <f>H364</f>
        <v>3194.51646</v>
      </c>
      <c r="I363" s="69">
        <f>I364</f>
        <v>3318.90511</v>
      </c>
    </row>
    <row r="364" spans="1:9" s="66" customFormat="1" ht="14.25" customHeight="1">
      <c r="A364" s="100" t="s">
        <v>1</v>
      </c>
      <c r="B364" s="102" t="s">
        <v>104</v>
      </c>
      <c r="C364" s="94" t="s">
        <v>56</v>
      </c>
      <c r="D364" s="94" t="s">
        <v>57</v>
      </c>
      <c r="E364" s="94"/>
      <c r="F364" s="94"/>
      <c r="G364" s="69">
        <f>G365+G371</f>
        <v>3217.23905</v>
      </c>
      <c r="H364" s="69">
        <f>H365+H371</f>
        <v>3194.51646</v>
      </c>
      <c r="I364" s="69">
        <f>I365+I371</f>
        <v>3318.90511</v>
      </c>
    </row>
    <row r="365" spans="1:9" s="66" customFormat="1" ht="27.75" customHeight="1">
      <c r="A365" s="100" t="s">
        <v>41</v>
      </c>
      <c r="B365" s="102" t="s">
        <v>104</v>
      </c>
      <c r="C365" s="94" t="s">
        <v>56</v>
      </c>
      <c r="D365" s="94" t="s">
        <v>69</v>
      </c>
      <c r="E365" s="81"/>
      <c r="F365" s="81"/>
      <c r="G365" s="69">
        <f aca="true" t="shared" si="37" ref="G365:I369">G366</f>
        <v>1554.62</v>
      </c>
      <c r="H365" s="70">
        <f t="shared" si="37"/>
        <v>1602.55</v>
      </c>
      <c r="I365" s="70">
        <f t="shared" si="37"/>
        <v>1666.66</v>
      </c>
    </row>
    <row r="366" spans="1:9" s="66" customFormat="1" ht="27.75" customHeight="1">
      <c r="A366" s="92" t="s">
        <v>127</v>
      </c>
      <c r="B366" s="89" t="s">
        <v>104</v>
      </c>
      <c r="C366" s="81" t="s">
        <v>56</v>
      </c>
      <c r="D366" s="81" t="s">
        <v>69</v>
      </c>
      <c r="E366" s="81" t="s">
        <v>132</v>
      </c>
      <c r="F366" s="81"/>
      <c r="G366" s="71">
        <f t="shared" si="37"/>
        <v>1554.62</v>
      </c>
      <c r="H366" s="72">
        <f t="shared" si="37"/>
        <v>1602.55</v>
      </c>
      <c r="I366" s="72">
        <f t="shared" si="37"/>
        <v>1666.66</v>
      </c>
    </row>
    <row r="367" spans="1:9" s="66" customFormat="1" ht="14.25" customHeight="1">
      <c r="A367" s="88" t="s">
        <v>36</v>
      </c>
      <c r="B367" s="89" t="s">
        <v>104</v>
      </c>
      <c r="C367" s="81" t="s">
        <v>56</v>
      </c>
      <c r="D367" s="81" t="s">
        <v>69</v>
      </c>
      <c r="E367" s="81" t="s">
        <v>68</v>
      </c>
      <c r="F367" s="81"/>
      <c r="G367" s="71">
        <f t="shared" si="37"/>
        <v>1554.62</v>
      </c>
      <c r="H367" s="72">
        <f t="shared" si="37"/>
        <v>1602.55</v>
      </c>
      <c r="I367" s="72">
        <f t="shared" si="37"/>
        <v>1666.66</v>
      </c>
    </row>
    <row r="368" spans="1:9" s="66" customFormat="1" ht="15" customHeight="1">
      <c r="A368" s="88" t="s">
        <v>28</v>
      </c>
      <c r="B368" s="89" t="s">
        <v>104</v>
      </c>
      <c r="C368" s="81" t="s">
        <v>56</v>
      </c>
      <c r="D368" s="81" t="s">
        <v>69</v>
      </c>
      <c r="E368" s="81" t="s">
        <v>70</v>
      </c>
      <c r="F368" s="81"/>
      <c r="G368" s="71">
        <f t="shared" si="37"/>
        <v>1554.62</v>
      </c>
      <c r="H368" s="72">
        <f t="shared" si="37"/>
        <v>1602.55</v>
      </c>
      <c r="I368" s="72">
        <f t="shared" si="37"/>
        <v>1666.66</v>
      </c>
    </row>
    <row r="369" spans="1:9" s="66" customFormat="1" ht="15.75" customHeight="1">
      <c r="A369" s="88" t="s">
        <v>129</v>
      </c>
      <c r="B369" s="89" t="s">
        <v>104</v>
      </c>
      <c r="C369" s="81" t="s">
        <v>56</v>
      </c>
      <c r="D369" s="81" t="s">
        <v>69</v>
      </c>
      <c r="E369" s="81" t="s">
        <v>133</v>
      </c>
      <c r="F369" s="81"/>
      <c r="G369" s="71">
        <f t="shared" si="37"/>
        <v>1554.62</v>
      </c>
      <c r="H369" s="72">
        <f t="shared" si="37"/>
        <v>1602.55</v>
      </c>
      <c r="I369" s="72">
        <f t="shared" si="37"/>
        <v>1666.66</v>
      </c>
    </row>
    <row r="370" spans="1:9" s="66" customFormat="1" ht="16.5" customHeight="1">
      <c r="A370" s="88" t="s">
        <v>63</v>
      </c>
      <c r="B370" s="89" t="s">
        <v>104</v>
      </c>
      <c r="C370" s="81" t="s">
        <v>56</v>
      </c>
      <c r="D370" s="81" t="s">
        <v>69</v>
      </c>
      <c r="E370" s="81" t="s">
        <v>133</v>
      </c>
      <c r="F370" s="81" t="s">
        <v>59</v>
      </c>
      <c r="G370" s="71">
        <v>1554.62</v>
      </c>
      <c r="H370" s="71">
        <v>1602.55</v>
      </c>
      <c r="I370" s="71">
        <v>1666.66</v>
      </c>
    </row>
    <row r="371" spans="1:9" s="66" customFormat="1" ht="37.5" customHeight="1">
      <c r="A371" s="125" t="s">
        <v>169</v>
      </c>
      <c r="B371" s="102" t="s">
        <v>104</v>
      </c>
      <c r="C371" s="94" t="s">
        <v>56</v>
      </c>
      <c r="D371" s="94" t="s">
        <v>73</v>
      </c>
      <c r="E371" s="109"/>
      <c r="F371" s="109"/>
      <c r="G371" s="69">
        <f aca="true" t="shared" si="38" ref="G371:I374">G372</f>
        <v>1662.61905</v>
      </c>
      <c r="H371" s="70">
        <f t="shared" si="38"/>
        <v>1591.96646</v>
      </c>
      <c r="I371" s="70">
        <f t="shared" si="38"/>
        <v>1652.24511</v>
      </c>
    </row>
    <row r="372" spans="1:9" s="66" customFormat="1" ht="21" customHeight="1">
      <c r="A372" s="92" t="s">
        <v>127</v>
      </c>
      <c r="B372" s="89" t="s">
        <v>104</v>
      </c>
      <c r="C372" s="81" t="s">
        <v>56</v>
      </c>
      <c r="D372" s="81" t="s">
        <v>73</v>
      </c>
      <c r="E372" s="81" t="s">
        <v>107</v>
      </c>
      <c r="F372" s="109"/>
      <c r="G372" s="69">
        <f t="shared" si="38"/>
        <v>1662.61905</v>
      </c>
      <c r="H372" s="70">
        <f t="shared" si="38"/>
        <v>1591.96646</v>
      </c>
      <c r="I372" s="70">
        <f t="shared" si="38"/>
        <v>1652.24511</v>
      </c>
    </row>
    <row r="373" spans="1:9" s="66" customFormat="1" ht="14.25" customHeight="1">
      <c r="A373" s="88" t="s">
        <v>26</v>
      </c>
      <c r="B373" s="89" t="s">
        <v>104</v>
      </c>
      <c r="C373" s="81" t="s">
        <v>56</v>
      </c>
      <c r="D373" s="81" t="s">
        <v>73</v>
      </c>
      <c r="E373" s="81" t="s">
        <v>61</v>
      </c>
      <c r="F373" s="109"/>
      <c r="G373" s="71">
        <f t="shared" si="38"/>
        <v>1662.61905</v>
      </c>
      <c r="H373" s="72">
        <f t="shared" si="38"/>
        <v>1591.96646</v>
      </c>
      <c r="I373" s="72">
        <f t="shared" si="38"/>
        <v>1652.24511</v>
      </c>
    </row>
    <row r="374" spans="1:9" s="66" customFormat="1" ht="13.5" customHeight="1">
      <c r="A374" s="88" t="s">
        <v>28</v>
      </c>
      <c r="B374" s="89" t="s">
        <v>104</v>
      </c>
      <c r="C374" s="81" t="s">
        <v>56</v>
      </c>
      <c r="D374" s="81" t="s">
        <v>73</v>
      </c>
      <c r="E374" s="81" t="s">
        <v>72</v>
      </c>
      <c r="F374" s="109"/>
      <c r="G374" s="71">
        <f t="shared" si="38"/>
        <v>1662.61905</v>
      </c>
      <c r="H374" s="72">
        <f t="shared" si="38"/>
        <v>1591.96646</v>
      </c>
      <c r="I374" s="72">
        <f t="shared" si="38"/>
        <v>1652.24511</v>
      </c>
    </row>
    <row r="375" spans="1:9" s="66" customFormat="1" ht="16.5" customHeight="1">
      <c r="A375" s="88" t="s">
        <v>129</v>
      </c>
      <c r="B375" s="89" t="s">
        <v>104</v>
      </c>
      <c r="C375" s="81" t="s">
        <v>56</v>
      </c>
      <c r="D375" s="81" t="s">
        <v>73</v>
      </c>
      <c r="E375" s="81" t="s">
        <v>122</v>
      </c>
      <c r="F375" s="81"/>
      <c r="G375" s="71">
        <f>G376+G378+G377</f>
        <v>1662.61905</v>
      </c>
      <c r="H375" s="72">
        <f>H376+H378</f>
        <v>1591.96646</v>
      </c>
      <c r="I375" s="72">
        <f>I376+I378</f>
        <v>1652.24511</v>
      </c>
    </row>
    <row r="376" spans="1:9" s="66" customFormat="1" ht="15.75" customHeight="1">
      <c r="A376" s="88" t="s">
        <v>63</v>
      </c>
      <c r="B376" s="89" t="s">
        <v>104</v>
      </c>
      <c r="C376" s="81" t="s">
        <v>56</v>
      </c>
      <c r="D376" s="81" t="s">
        <v>73</v>
      </c>
      <c r="E376" s="81" t="s">
        <v>122</v>
      </c>
      <c r="F376" s="81" t="s">
        <v>59</v>
      </c>
      <c r="G376" s="71">
        <v>1459.00621</v>
      </c>
      <c r="H376" s="72">
        <v>1506.96646</v>
      </c>
      <c r="I376" s="72">
        <v>1567.24511</v>
      </c>
    </row>
    <row r="377" spans="1:9" s="66" customFormat="1" ht="15.75" customHeight="1">
      <c r="A377" s="95" t="s">
        <v>296</v>
      </c>
      <c r="B377" s="89" t="s">
        <v>47</v>
      </c>
      <c r="C377" s="81" t="s">
        <v>56</v>
      </c>
      <c r="D377" s="81" t="s">
        <v>58</v>
      </c>
      <c r="E377" s="81" t="s">
        <v>122</v>
      </c>
      <c r="F377" s="81" t="s">
        <v>298</v>
      </c>
      <c r="G377" s="71">
        <v>19.66284</v>
      </c>
      <c r="H377" s="71">
        <v>0</v>
      </c>
      <c r="I377" s="71">
        <v>0</v>
      </c>
    </row>
    <row r="378" spans="1:9" s="66" customFormat="1" ht="17.25" customHeight="1">
      <c r="A378" s="88" t="s">
        <v>110</v>
      </c>
      <c r="B378" s="89" t="s">
        <v>104</v>
      </c>
      <c r="C378" s="81" t="s">
        <v>56</v>
      </c>
      <c r="D378" s="81" t="s">
        <v>73</v>
      </c>
      <c r="E378" s="81" t="s">
        <v>122</v>
      </c>
      <c r="F378" s="81" t="s">
        <v>64</v>
      </c>
      <c r="G378" s="71">
        <v>183.95</v>
      </c>
      <c r="H378" s="72">
        <v>85</v>
      </c>
      <c r="I378" s="72">
        <v>85</v>
      </c>
    </row>
  </sheetData>
  <mergeCells count="15">
    <mergeCell ref="F3:G3"/>
    <mergeCell ref="H3:I3"/>
    <mergeCell ref="F1:G1"/>
    <mergeCell ref="H1:I1"/>
    <mergeCell ref="F2:G2"/>
    <mergeCell ref="H2:I2"/>
    <mergeCell ref="F4:G4"/>
    <mergeCell ref="A5:I5"/>
    <mergeCell ref="A6:A7"/>
    <mergeCell ref="B6:B7"/>
    <mergeCell ref="C6:C7"/>
    <mergeCell ref="D6:D7"/>
    <mergeCell ref="E6:E7"/>
    <mergeCell ref="F6:F7"/>
    <mergeCell ref="G6:I6"/>
  </mergeCell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6"/>
  <sheetViews>
    <sheetView zoomScale="150" zoomScaleNormal="150" workbookViewId="0" topLeftCell="A148">
      <selection activeCell="G162" sqref="G162"/>
    </sheetView>
  </sheetViews>
  <sheetFormatPr defaultColWidth="9.00390625" defaultRowHeight="12.75"/>
  <cols>
    <col min="1" max="1" width="61.625" style="126" customWidth="1"/>
    <col min="2" max="2" width="4.75390625" style="127" customWidth="1"/>
    <col min="3" max="3" width="5.00390625" style="127" customWidth="1"/>
    <col min="4" max="4" width="4.375" style="127" customWidth="1"/>
    <col min="5" max="5" width="11.00390625" style="127" customWidth="1"/>
    <col min="6" max="6" width="5.375" style="127" customWidth="1"/>
    <col min="7" max="7" width="16.875" style="74" customWidth="1"/>
    <col min="8" max="8" width="20.375" style="74" customWidth="1"/>
    <col min="9" max="9" width="17.00390625" style="74" customWidth="1"/>
    <col min="10" max="16384" width="9.125" style="2" customWidth="1"/>
  </cols>
  <sheetData>
    <row r="1" spans="1:9" ht="12.75" customHeight="1">
      <c r="A1" s="96"/>
      <c r="B1" s="97"/>
      <c r="C1" s="97"/>
      <c r="D1" s="97"/>
      <c r="E1" s="98"/>
      <c r="F1" s="154"/>
      <c r="G1" s="154"/>
      <c r="H1" s="155" t="s">
        <v>17</v>
      </c>
      <c r="I1" s="155"/>
    </row>
    <row r="2" spans="1:9" ht="29.25" customHeight="1">
      <c r="A2" s="96"/>
      <c r="B2" s="97"/>
      <c r="C2" s="97"/>
      <c r="D2" s="97"/>
      <c r="E2" s="99"/>
      <c r="F2" s="147"/>
      <c r="G2" s="147"/>
      <c r="H2" s="153" t="s">
        <v>35</v>
      </c>
      <c r="I2" s="153"/>
    </row>
    <row r="3" spans="1:9" ht="15" customHeight="1">
      <c r="A3" s="96"/>
      <c r="B3" s="97"/>
      <c r="C3" s="97"/>
      <c r="D3" s="97"/>
      <c r="E3" s="99"/>
      <c r="F3" s="147"/>
      <c r="G3" s="147"/>
      <c r="H3" s="153" t="s">
        <v>412</v>
      </c>
      <c r="I3" s="153"/>
    </row>
    <row r="4" spans="1:9" ht="15.75" customHeight="1">
      <c r="A4" s="96"/>
      <c r="B4" s="97"/>
      <c r="C4" s="97"/>
      <c r="D4" s="97"/>
      <c r="E4" s="99"/>
      <c r="F4" s="147"/>
      <c r="G4" s="147"/>
      <c r="I4" s="74" t="s">
        <v>329</v>
      </c>
    </row>
    <row r="5" spans="1:9" ht="16.5" customHeight="1">
      <c r="A5" s="148" t="s">
        <v>328</v>
      </c>
      <c r="B5" s="148"/>
      <c r="C5" s="148"/>
      <c r="D5" s="148"/>
      <c r="E5" s="148"/>
      <c r="F5" s="148"/>
      <c r="G5" s="148"/>
      <c r="H5" s="148"/>
      <c r="I5" s="148"/>
    </row>
    <row r="6" spans="1:9" ht="13.5" customHeight="1">
      <c r="A6" s="149" t="s">
        <v>0</v>
      </c>
      <c r="B6" s="150" t="s">
        <v>52</v>
      </c>
      <c r="C6" s="151" t="s">
        <v>53</v>
      </c>
      <c r="D6" s="151" t="s">
        <v>55</v>
      </c>
      <c r="E6" s="151" t="s">
        <v>32</v>
      </c>
      <c r="F6" s="151" t="s">
        <v>33</v>
      </c>
      <c r="G6" s="152" t="s">
        <v>154</v>
      </c>
      <c r="H6" s="152"/>
      <c r="I6" s="152"/>
    </row>
    <row r="7" spans="1:9" ht="41.25" customHeight="1">
      <c r="A7" s="149"/>
      <c r="B7" s="150"/>
      <c r="C7" s="151"/>
      <c r="D7" s="151"/>
      <c r="E7" s="151"/>
      <c r="F7" s="151"/>
      <c r="G7" s="67" t="s">
        <v>165</v>
      </c>
      <c r="H7" s="67" t="s">
        <v>185</v>
      </c>
      <c r="I7" s="67" t="s">
        <v>268</v>
      </c>
    </row>
    <row r="8" spans="1:9" ht="12.75" customHeight="1">
      <c r="A8" s="88">
        <v>1</v>
      </c>
      <c r="B8" s="103">
        <v>2</v>
      </c>
      <c r="C8" s="81" t="s">
        <v>34</v>
      </c>
      <c r="D8" s="81" t="s">
        <v>13</v>
      </c>
      <c r="E8" s="81" t="s">
        <v>14</v>
      </c>
      <c r="F8" s="81" t="s">
        <v>54</v>
      </c>
      <c r="G8" s="68">
        <v>7</v>
      </c>
      <c r="H8" s="75">
        <v>8</v>
      </c>
      <c r="I8" s="75">
        <v>9</v>
      </c>
    </row>
    <row r="9" spans="1:9" s="66" customFormat="1" ht="17.25" customHeight="1">
      <c r="A9" s="104" t="s">
        <v>8</v>
      </c>
      <c r="B9" s="103"/>
      <c r="C9" s="81"/>
      <c r="D9" s="81"/>
      <c r="E9" s="81"/>
      <c r="F9" s="81"/>
      <c r="G9" s="69">
        <f>G10+G361</f>
        <v>692463.03764</v>
      </c>
      <c r="H9" s="69">
        <f>H10+H361</f>
        <v>164295.31214</v>
      </c>
      <c r="I9" s="69">
        <f>I10+I361</f>
        <v>75977.93781</v>
      </c>
    </row>
    <row r="10" spans="1:9" s="66" customFormat="1" ht="18.75" customHeight="1">
      <c r="A10" s="105" t="s">
        <v>15</v>
      </c>
      <c r="B10" s="106" t="s">
        <v>47</v>
      </c>
      <c r="C10" s="107"/>
      <c r="D10" s="107"/>
      <c r="E10" s="107"/>
      <c r="F10" s="107"/>
      <c r="G10" s="69">
        <f>G11+G92+G101+G120+G151+G270+G289+G317+G330+G355</f>
        <v>689245.79859</v>
      </c>
      <c r="H10" s="69">
        <f>H11+H92+H101+H120+H151+H270+H289+H317+H330+H355</f>
        <v>161100.79567999998</v>
      </c>
      <c r="I10" s="69">
        <f>I11+I92+I101+I120+I151+I270+I289+I317+I330+I355</f>
        <v>72659.0327</v>
      </c>
    </row>
    <row r="11" spans="1:9" s="66" customFormat="1" ht="14.25" customHeight="1">
      <c r="A11" s="100" t="s">
        <v>1</v>
      </c>
      <c r="B11" s="102" t="s">
        <v>47</v>
      </c>
      <c r="C11" s="94" t="s">
        <v>56</v>
      </c>
      <c r="D11" s="94" t="s">
        <v>57</v>
      </c>
      <c r="E11" s="94"/>
      <c r="F11" s="94"/>
      <c r="G11" s="69">
        <f>G12+G43+G50+G37</f>
        <v>41315.73884</v>
      </c>
      <c r="H11" s="69">
        <f>H12+H43+H50</f>
        <v>34519.555</v>
      </c>
      <c r="I11" s="69">
        <f>I12+I43+I50</f>
        <v>32715.875</v>
      </c>
    </row>
    <row r="12" spans="1:9" s="66" customFormat="1" ht="36.75" customHeight="1">
      <c r="A12" s="92" t="s">
        <v>19</v>
      </c>
      <c r="B12" s="93" t="s">
        <v>47</v>
      </c>
      <c r="C12" s="94" t="s">
        <v>56</v>
      </c>
      <c r="D12" s="94" t="s">
        <v>58</v>
      </c>
      <c r="E12" s="94"/>
      <c r="F12" s="94"/>
      <c r="G12" s="69">
        <f>G13+G25+G30</f>
        <v>29654.059119999998</v>
      </c>
      <c r="H12" s="69">
        <f>H13+H30</f>
        <v>27421.475</v>
      </c>
      <c r="I12" s="69">
        <f>I13+I30</f>
        <v>28764.015</v>
      </c>
    </row>
    <row r="13" spans="1:9" s="66" customFormat="1" ht="27" customHeight="1">
      <c r="A13" s="92" t="s">
        <v>127</v>
      </c>
      <c r="B13" s="89" t="s">
        <v>47</v>
      </c>
      <c r="C13" s="81" t="s">
        <v>56</v>
      </c>
      <c r="D13" s="81" t="s">
        <v>58</v>
      </c>
      <c r="E13" s="81" t="s">
        <v>107</v>
      </c>
      <c r="F13" s="94"/>
      <c r="G13" s="69">
        <f>G16+G21</f>
        <v>28122.609119999997</v>
      </c>
      <c r="H13" s="69">
        <f>H14+H19+H25</f>
        <v>26737.225</v>
      </c>
      <c r="I13" s="69">
        <f>I14+I19+I25</f>
        <v>28764.015</v>
      </c>
    </row>
    <row r="14" spans="1:9" ht="18.75" customHeight="1">
      <c r="A14" s="88" t="s">
        <v>37</v>
      </c>
      <c r="B14" s="89" t="s">
        <v>47</v>
      </c>
      <c r="C14" s="81" t="s">
        <v>56</v>
      </c>
      <c r="D14" s="81" t="s">
        <v>58</v>
      </c>
      <c r="E14" s="81" t="s">
        <v>60</v>
      </c>
      <c r="F14" s="108"/>
      <c r="G14" s="71">
        <f>G16</f>
        <v>1618.6</v>
      </c>
      <c r="H14" s="71">
        <f>H16</f>
        <v>1666.5</v>
      </c>
      <c r="I14" s="71">
        <f>I16</f>
        <v>1733.16</v>
      </c>
    </row>
    <row r="15" spans="1:9" ht="16.5" customHeight="1">
      <c r="A15" s="88" t="s">
        <v>28</v>
      </c>
      <c r="B15" s="89" t="s">
        <v>47</v>
      </c>
      <c r="C15" s="81" t="s">
        <v>56</v>
      </c>
      <c r="D15" s="81" t="s">
        <v>58</v>
      </c>
      <c r="E15" s="81" t="s">
        <v>71</v>
      </c>
      <c r="F15" s="108"/>
      <c r="G15" s="71">
        <f>G16</f>
        <v>1618.6</v>
      </c>
      <c r="H15" s="71">
        <f>H16</f>
        <v>1666.5</v>
      </c>
      <c r="I15" s="71">
        <f>I16</f>
        <v>1733.16</v>
      </c>
    </row>
    <row r="16" spans="1:9" ht="16.5" customHeight="1">
      <c r="A16" s="88" t="s">
        <v>129</v>
      </c>
      <c r="B16" s="89" t="s">
        <v>47</v>
      </c>
      <c r="C16" s="81" t="s">
        <v>56</v>
      </c>
      <c r="D16" s="81" t="s">
        <v>58</v>
      </c>
      <c r="E16" s="81" t="s">
        <v>128</v>
      </c>
      <c r="F16" s="109"/>
      <c r="G16" s="71">
        <f>G17+G18</f>
        <v>1618.6</v>
      </c>
      <c r="H16" s="71">
        <f>H17</f>
        <v>1666.5</v>
      </c>
      <c r="I16" s="71">
        <f>I17</f>
        <v>1733.16</v>
      </c>
    </row>
    <row r="17" spans="1:9" ht="14.25" customHeight="1">
      <c r="A17" s="88" t="s">
        <v>63</v>
      </c>
      <c r="B17" s="89" t="s">
        <v>47</v>
      </c>
      <c r="C17" s="81" t="s">
        <v>56</v>
      </c>
      <c r="D17" s="81" t="s">
        <v>58</v>
      </c>
      <c r="E17" s="81" t="s">
        <v>128</v>
      </c>
      <c r="F17" s="81" t="s">
        <v>59</v>
      </c>
      <c r="G17" s="71">
        <v>1617.6</v>
      </c>
      <c r="H17" s="71">
        <v>1666.5</v>
      </c>
      <c r="I17" s="71">
        <v>1733.16</v>
      </c>
    </row>
    <row r="18" spans="1:9" ht="14.25" customHeight="1">
      <c r="A18" s="95" t="s">
        <v>296</v>
      </c>
      <c r="B18" s="89" t="s">
        <v>47</v>
      </c>
      <c r="C18" s="81" t="s">
        <v>56</v>
      </c>
      <c r="D18" s="81" t="s">
        <v>58</v>
      </c>
      <c r="E18" s="81" t="s">
        <v>128</v>
      </c>
      <c r="F18" s="81" t="s">
        <v>298</v>
      </c>
      <c r="G18" s="71">
        <v>1</v>
      </c>
      <c r="H18" s="71">
        <v>0</v>
      </c>
      <c r="I18" s="71">
        <v>0</v>
      </c>
    </row>
    <row r="19" spans="1:9" ht="17.25" customHeight="1">
      <c r="A19" s="88" t="s">
        <v>26</v>
      </c>
      <c r="B19" s="89" t="s">
        <v>47</v>
      </c>
      <c r="C19" s="81" t="s">
        <v>56</v>
      </c>
      <c r="D19" s="81" t="s">
        <v>58</v>
      </c>
      <c r="E19" s="81" t="s">
        <v>61</v>
      </c>
      <c r="F19" s="109"/>
      <c r="G19" s="71">
        <f aca="true" t="shared" si="0" ref="G19:I20">G20</f>
        <v>26504.00912</v>
      </c>
      <c r="H19" s="71">
        <f t="shared" si="0"/>
        <v>25011.725</v>
      </c>
      <c r="I19" s="71">
        <f t="shared" si="0"/>
        <v>26968.855</v>
      </c>
    </row>
    <row r="20" spans="1:9" ht="15" customHeight="1">
      <c r="A20" s="88" t="s">
        <v>28</v>
      </c>
      <c r="B20" s="89" t="s">
        <v>47</v>
      </c>
      <c r="C20" s="81" t="s">
        <v>56</v>
      </c>
      <c r="D20" s="81" t="s">
        <v>58</v>
      </c>
      <c r="E20" s="81" t="s">
        <v>72</v>
      </c>
      <c r="F20" s="109"/>
      <c r="G20" s="71">
        <f t="shared" si="0"/>
        <v>26504.00912</v>
      </c>
      <c r="H20" s="71">
        <f t="shared" si="0"/>
        <v>25011.725</v>
      </c>
      <c r="I20" s="71">
        <f t="shared" si="0"/>
        <v>26968.855</v>
      </c>
    </row>
    <row r="21" spans="1:9" ht="16.5" customHeight="1">
      <c r="A21" s="88" t="s">
        <v>129</v>
      </c>
      <c r="B21" s="89" t="s">
        <v>47</v>
      </c>
      <c r="C21" s="81" t="s">
        <v>56</v>
      </c>
      <c r="D21" s="81" t="s">
        <v>58</v>
      </c>
      <c r="E21" s="81" t="s">
        <v>122</v>
      </c>
      <c r="F21" s="81"/>
      <c r="G21" s="71">
        <f>G22+G23+G24</f>
        <v>26504.00912</v>
      </c>
      <c r="H21" s="71">
        <f>H22+H23</f>
        <v>25011.725</v>
      </c>
      <c r="I21" s="71">
        <f>I22+I23</f>
        <v>26968.855</v>
      </c>
    </row>
    <row r="22" spans="1:9" ht="19.5" customHeight="1">
      <c r="A22" s="88" t="s">
        <v>63</v>
      </c>
      <c r="B22" s="89" t="s">
        <v>47</v>
      </c>
      <c r="C22" s="81" t="s">
        <v>56</v>
      </c>
      <c r="D22" s="81" t="s">
        <v>58</v>
      </c>
      <c r="E22" s="81" t="s">
        <v>122</v>
      </c>
      <c r="F22" s="81" t="s">
        <v>59</v>
      </c>
      <c r="G22" s="71">
        <v>22886.072</v>
      </c>
      <c r="H22" s="71">
        <v>23777</v>
      </c>
      <c r="I22" s="71">
        <v>24728.1</v>
      </c>
    </row>
    <row r="23" spans="1:9" s="66" customFormat="1" ht="20.25" customHeight="1">
      <c r="A23" s="88" t="s">
        <v>124</v>
      </c>
      <c r="B23" s="89" t="s">
        <v>47</v>
      </c>
      <c r="C23" s="81" t="s">
        <v>56</v>
      </c>
      <c r="D23" s="81" t="s">
        <v>58</v>
      </c>
      <c r="E23" s="81" t="s">
        <v>122</v>
      </c>
      <c r="F23" s="81" t="s">
        <v>64</v>
      </c>
      <c r="G23" s="58">
        <v>3543.59637</v>
      </c>
      <c r="H23" s="71">
        <v>1234.725</v>
      </c>
      <c r="I23" s="71">
        <v>2240.755</v>
      </c>
    </row>
    <row r="24" spans="1:9" s="66" customFormat="1" ht="20.25" customHeight="1">
      <c r="A24" s="95" t="s">
        <v>296</v>
      </c>
      <c r="B24" s="89" t="s">
        <v>47</v>
      </c>
      <c r="C24" s="81" t="s">
        <v>56</v>
      </c>
      <c r="D24" s="81" t="s">
        <v>58</v>
      </c>
      <c r="E24" s="81" t="s">
        <v>122</v>
      </c>
      <c r="F24" s="81" t="s">
        <v>298</v>
      </c>
      <c r="G24" s="71">
        <v>74.34075</v>
      </c>
      <c r="H24" s="71">
        <v>0</v>
      </c>
      <c r="I24" s="71">
        <v>0</v>
      </c>
    </row>
    <row r="25" spans="1:9" s="66" customFormat="1" ht="19.5" customHeight="1">
      <c r="A25" s="92" t="s">
        <v>27</v>
      </c>
      <c r="B25" s="89" t="s">
        <v>47</v>
      </c>
      <c r="C25" s="81" t="s">
        <v>56</v>
      </c>
      <c r="D25" s="81" t="s">
        <v>58</v>
      </c>
      <c r="E25" s="81" t="s">
        <v>62</v>
      </c>
      <c r="F25" s="94"/>
      <c r="G25" s="69">
        <f aca="true" t="shared" si="1" ref="G25:I28">G26</f>
        <v>55</v>
      </c>
      <c r="H25" s="69">
        <f t="shared" si="1"/>
        <v>59</v>
      </c>
      <c r="I25" s="69">
        <f t="shared" si="1"/>
        <v>62</v>
      </c>
    </row>
    <row r="26" spans="1:9" s="66" customFormat="1" ht="16.5" customHeight="1">
      <c r="A26" s="88" t="s">
        <v>28</v>
      </c>
      <c r="B26" s="89" t="s">
        <v>47</v>
      </c>
      <c r="C26" s="81" t="s">
        <v>56</v>
      </c>
      <c r="D26" s="81" t="s">
        <v>58</v>
      </c>
      <c r="E26" s="81" t="s">
        <v>99</v>
      </c>
      <c r="F26" s="81"/>
      <c r="G26" s="71">
        <f t="shared" si="1"/>
        <v>55</v>
      </c>
      <c r="H26" s="71">
        <f t="shared" si="1"/>
        <v>59</v>
      </c>
      <c r="I26" s="71">
        <f t="shared" si="1"/>
        <v>62</v>
      </c>
    </row>
    <row r="27" spans="1:9" s="66" customFormat="1" ht="15" customHeight="1">
      <c r="A27" s="88" t="s">
        <v>28</v>
      </c>
      <c r="B27" s="89" t="s">
        <v>47</v>
      </c>
      <c r="C27" s="81" t="s">
        <v>56</v>
      </c>
      <c r="D27" s="81" t="s">
        <v>58</v>
      </c>
      <c r="E27" s="81" t="s">
        <v>65</v>
      </c>
      <c r="F27" s="81"/>
      <c r="G27" s="71">
        <f t="shared" si="1"/>
        <v>55</v>
      </c>
      <c r="H27" s="71">
        <f t="shared" si="1"/>
        <v>59</v>
      </c>
      <c r="I27" s="71">
        <f t="shared" si="1"/>
        <v>62</v>
      </c>
    </row>
    <row r="28" spans="1:9" s="66" customFormat="1" ht="39" customHeight="1">
      <c r="A28" s="88" t="s">
        <v>130</v>
      </c>
      <c r="B28" s="93" t="s">
        <v>47</v>
      </c>
      <c r="C28" s="81" t="s">
        <v>56</v>
      </c>
      <c r="D28" s="81" t="s">
        <v>58</v>
      </c>
      <c r="E28" s="81" t="s">
        <v>66</v>
      </c>
      <c r="F28" s="81"/>
      <c r="G28" s="71">
        <f t="shared" si="1"/>
        <v>55</v>
      </c>
      <c r="H28" s="71">
        <f t="shared" si="1"/>
        <v>59</v>
      </c>
      <c r="I28" s="71">
        <f t="shared" si="1"/>
        <v>62</v>
      </c>
    </row>
    <row r="29" spans="1:9" s="66" customFormat="1" ht="15" customHeight="1">
      <c r="A29" s="88" t="s">
        <v>39</v>
      </c>
      <c r="B29" s="89" t="s">
        <v>47</v>
      </c>
      <c r="C29" s="81" t="s">
        <v>56</v>
      </c>
      <c r="D29" s="81" t="s">
        <v>58</v>
      </c>
      <c r="E29" s="81" t="s">
        <v>66</v>
      </c>
      <c r="F29" s="81" t="s">
        <v>40</v>
      </c>
      <c r="G29" s="71">
        <v>55</v>
      </c>
      <c r="H29" s="71">
        <v>59</v>
      </c>
      <c r="I29" s="71">
        <v>62</v>
      </c>
    </row>
    <row r="30" spans="1:9" s="66" customFormat="1" ht="38.25" customHeight="1">
      <c r="A30" s="110" t="s">
        <v>331</v>
      </c>
      <c r="B30" s="93" t="s">
        <v>47</v>
      </c>
      <c r="C30" s="81" t="s">
        <v>56</v>
      </c>
      <c r="D30" s="81" t="s">
        <v>58</v>
      </c>
      <c r="E30" s="94" t="s">
        <v>148</v>
      </c>
      <c r="F30" s="94"/>
      <c r="G30" s="69">
        <f aca="true" t="shared" si="2" ref="G30:I31">G31</f>
        <v>1476.45</v>
      </c>
      <c r="H30" s="69">
        <f t="shared" si="2"/>
        <v>684.25</v>
      </c>
      <c r="I30" s="69">
        <f t="shared" si="2"/>
        <v>0</v>
      </c>
    </row>
    <row r="31" spans="1:9" s="66" customFormat="1" ht="15" customHeight="1">
      <c r="A31" s="88" t="s">
        <v>145</v>
      </c>
      <c r="B31" s="89" t="s">
        <v>47</v>
      </c>
      <c r="C31" s="81" t="s">
        <v>56</v>
      </c>
      <c r="D31" s="81" t="s">
        <v>58</v>
      </c>
      <c r="E31" s="81" t="s">
        <v>149</v>
      </c>
      <c r="F31" s="81"/>
      <c r="G31" s="71">
        <f t="shared" si="2"/>
        <v>1476.45</v>
      </c>
      <c r="H31" s="71">
        <f t="shared" si="2"/>
        <v>684.25</v>
      </c>
      <c r="I31" s="71">
        <f t="shared" si="2"/>
        <v>0</v>
      </c>
    </row>
    <row r="32" spans="1:9" s="66" customFormat="1" ht="15" customHeight="1">
      <c r="A32" s="88" t="s">
        <v>146</v>
      </c>
      <c r="B32" s="89" t="s">
        <v>47</v>
      </c>
      <c r="C32" s="81" t="s">
        <v>56</v>
      </c>
      <c r="D32" s="81" t="s">
        <v>58</v>
      </c>
      <c r="E32" s="81" t="s">
        <v>150</v>
      </c>
      <c r="F32" s="81"/>
      <c r="G32" s="71">
        <f>G36+G34</f>
        <v>1476.45</v>
      </c>
      <c r="H32" s="71">
        <f>H33+H36</f>
        <v>684.25</v>
      </c>
      <c r="I32" s="71">
        <f>I33+I36</f>
        <v>0</v>
      </c>
    </row>
    <row r="33" spans="1:9" s="66" customFormat="1" ht="15" customHeight="1">
      <c r="A33" s="88" t="s">
        <v>151</v>
      </c>
      <c r="B33" s="89" t="s">
        <v>47</v>
      </c>
      <c r="C33" s="81" t="s">
        <v>56</v>
      </c>
      <c r="D33" s="81" t="s">
        <v>58</v>
      </c>
      <c r="E33" s="81" t="s">
        <v>147</v>
      </c>
      <c r="F33" s="81"/>
      <c r="G33" s="71">
        <f>G34</f>
        <v>1323.45</v>
      </c>
      <c r="H33" s="71">
        <f>H34</f>
        <v>607.75</v>
      </c>
      <c r="I33" s="71">
        <f>I34</f>
        <v>0</v>
      </c>
    </row>
    <row r="34" spans="1:9" s="66" customFormat="1" ht="15" customHeight="1">
      <c r="A34" s="88" t="s">
        <v>63</v>
      </c>
      <c r="B34" s="89" t="s">
        <v>47</v>
      </c>
      <c r="C34" s="81" t="s">
        <v>56</v>
      </c>
      <c r="D34" s="81" t="s">
        <v>58</v>
      </c>
      <c r="E34" s="81" t="s">
        <v>147</v>
      </c>
      <c r="F34" s="81" t="s">
        <v>59</v>
      </c>
      <c r="G34" s="71">
        <v>1323.45</v>
      </c>
      <c r="H34" s="71">
        <v>607.75</v>
      </c>
      <c r="I34" s="71">
        <v>0</v>
      </c>
    </row>
    <row r="35" spans="1:9" s="66" customFormat="1" ht="15" customHeight="1">
      <c r="A35" s="88" t="s">
        <v>151</v>
      </c>
      <c r="B35" s="89" t="s">
        <v>47</v>
      </c>
      <c r="C35" s="81" t="s">
        <v>56</v>
      </c>
      <c r="D35" s="81" t="s">
        <v>58</v>
      </c>
      <c r="E35" s="81" t="s">
        <v>147</v>
      </c>
      <c r="F35" s="81"/>
      <c r="G35" s="71">
        <f>G36</f>
        <v>153</v>
      </c>
      <c r="H35" s="71">
        <f>H36</f>
        <v>76.5</v>
      </c>
      <c r="I35" s="71">
        <f>I36</f>
        <v>0</v>
      </c>
    </row>
    <row r="36" spans="1:9" s="66" customFormat="1" ht="15" customHeight="1">
      <c r="A36" s="88" t="s">
        <v>110</v>
      </c>
      <c r="B36" s="89" t="s">
        <v>47</v>
      </c>
      <c r="C36" s="81" t="s">
        <v>56</v>
      </c>
      <c r="D36" s="81" t="s">
        <v>58</v>
      </c>
      <c r="E36" s="81" t="s">
        <v>147</v>
      </c>
      <c r="F36" s="81" t="s">
        <v>64</v>
      </c>
      <c r="G36" s="71">
        <v>153</v>
      </c>
      <c r="H36" s="71">
        <v>76.5</v>
      </c>
      <c r="I36" s="71">
        <v>0</v>
      </c>
    </row>
    <row r="37" spans="1:9" s="66" customFormat="1" ht="15" customHeight="1">
      <c r="A37" s="140" t="s">
        <v>407</v>
      </c>
      <c r="B37" s="78" t="s">
        <v>47</v>
      </c>
      <c r="C37" s="60" t="s">
        <v>56</v>
      </c>
      <c r="D37" s="60" t="s">
        <v>89</v>
      </c>
      <c r="E37" s="60"/>
      <c r="F37" s="60"/>
      <c r="G37" s="63">
        <f>G38</f>
        <v>100</v>
      </c>
      <c r="H37" s="63">
        <v>0</v>
      </c>
      <c r="I37" s="63">
        <v>0</v>
      </c>
    </row>
    <row r="38" spans="1:9" s="66" customFormat="1" ht="15" customHeight="1">
      <c r="A38" s="139" t="s">
        <v>27</v>
      </c>
      <c r="B38" s="78" t="s">
        <v>47</v>
      </c>
      <c r="C38" s="60" t="s">
        <v>56</v>
      </c>
      <c r="D38" s="60" t="s">
        <v>89</v>
      </c>
      <c r="E38" s="60" t="s">
        <v>62</v>
      </c>
      <c r="F38" s="60"/>
      <c r="G38" s="63">
        <f>G39</f>
        <v>100</v>
      </c>
      <c r="H38" s="63">
        <v>0</v>
      </c>
      <c r="I38" s="63">
        <v>0</v>
      </c>
    </row>
    <row r="39" spans="1:9" s="66" customFormat="1" ht="15" customHeight="1">
      <c r="A39" s="139" t="s">
        <v>28</v>
      </c>
      <c r="B39" s="78" t="s">
        <v>47</v>
      </c>
      <c r="C39" s="60" t="s">
        <v>56</v>
      </c>
      <c r="D39" s="60" t="s">
        <v>89</v>
      </c>
      <c r="E39" s="60" t="s">
        <v>99</v>
      </c>
      <c r="F39" s="60"/>
      <c r="G39" s="63">
        <f>G40</f>
        <v>100</v>
      </c>
      <c r="H39" s="63">
        <v>0</v>
      </c>
      <c r="I39" s="63">
        <v>0</v>
      </c>
    </row>
    <row r="40" spans="1:9" s="66" customFormat="1" ht="15" customHeight="1">
      <c r="A40" s="139" t="s">
        <v>28</v>
      </c>
      <c r="B40" s="78" t="s">
        <v>47</v>
      </c>
      <c r="C40" s="60" t="s">
        <v>56</v>
      </c>
      <c r="D40" s="60" t="s">
        <v>89</v>
      </c>
      <c r="E40" s="60" t="s">
        <v>65</v>
      </c>
      <c r="F40" s="60"/>
      <c r="G40" s="63">
        <f>G41</f>
        <v>100</v>
      </c>
      <c r="H40" s="63">
        <v>0</v>
      </c>
      <c r="I40" s="63">
        <v>0</v>
      </c>
    </row>
    <row r="41" spans="1:9" s="66" customFormat="1" ht="15" customHeight="1">
      <c r="A41" s="139" t="s">
        <v>408</v>
      </c>
      <c r="B41" s="78" t="s">
        <v>47</v>
      </c>
      <c r="C41" s="60" t="s">
        <v>56</v>
      </c>
      <c r="D41" s="60" t="s">
        <v>89</v>
      </c>
      <c r="E41" s="60" t="s">
        <v>409</v>
      </c>
      <c r="F41" s="60"/>
      <c r="G41" s="63">
        <f>G42</f>
        <v>100</v>
      </c>
      <c r="H41" s="63">
        <v>0</v>
      </c>
      <c r="I41" s="63">
        <v>0</v>
      </c>
    </row>
    <row r="42" spans="1:9" s="66" customFormat="1" ht="15" customHeight="1">
      <c r="A42" s="139" t="s">
        <v>110</v>
      </c>
      <c r="B42" s="78" t="s">
        <v>47</v>
      </c>
      <c r="C42" s="60" t="s">
        <v>56</v>
      </c>
      <c r="D42" s="60" t="s">
        <v>89</v>
      </c>
      <c r="E42" s="60" t="s">
        <v>409</v>
      </c>
      <c r="F42" s="60" t="s">
        <v>410</v>
      </c>
      <c r="G42" s="63">
        <v>100</v>
      </c>
      <c r="H42" s="63">
        <v>0</v>
      </c>
      <c r="I42" s="63">
        <v>0</v>
      </c>
    </row>
    <row r="43" spans="1:9" s="66" customFormat="1" ht="15" customHeight="1">
      <c r="A43" s="100" t="s">
        <v>2</v>
      </c>
      <c r="B43" s="89" t="s">
        <v>47</v>
      </c>
      <c r="C43" s="94" t="s">
        <v>56</v>
      </c>
      <c r="D43" s="94" t="s">
        <v>75</v>
      </c>
      <c r="E43" s="94"/>
      <c r="F43" s="94"/>
      <c r="G43" s="69">
        <f>G44</f>
        <v>5.2</v>
      </c>
      <c r="H43" s="69">
        <f>H44</f>
        <v>50</v>
      </c>
      <c r="I43" s="69">
        <f>I44</f>
        <v>50</v>
      </c>
    </row>
    <row r="44" spans="1:9" s="66" customFormat="1" ht="16.5" customHeight="1">
      <c r="A44" s="88" t="s">
        <v>27</v>
      </c>
      <c r="B44" s="89" t="s">
        <v>47</v>
      </c>
      <c r="C44" s="81" t="s">
        <v>56</v>
      </c>
      <c r="D44" s="81" t="s">
        <v>75</v>
      </c>
      <c r="E44" s="81" t="s">
        <v>62</v>
      </c>
      <c r="F44" s="81"/>
      <c r="G44" s="71">
        <f>G46</f>
        <v>5.2</v>
      </c>
      <c r="H44" s="71">
        <f>H46</f>
        <v>50</v>
      </c>
      <c r="I44" s="71">
        <f>I46</f>
        <v>50</v>
      </c>
    </row>
    <row r="45" spans="1:9" s="66" customFormat="1" ht="13.5" customHeight="1">
      <c r="A45" s="88" t="s">
        <v>28</v>
      </c>
      <c r="B45" s="89" t="s">
        <v>47</v>
      </c>
      <c r="C45" s="81" t="s">
        <v>56</v>
      </c>
      <c r="D45" s="81" t="s">
        <v>75</v>
      </c>
      <c r="E45" s="81" t="s">
        <v>99</v>
      </c>
      <c r="F45" s="81"/>
      <c r="G45" s="71">
        <f aca="true" t="shared" si="3" ref="G45:I48">G46</f>
        <v>5.2</v>
      </c>
      <c r="H45" s="71">
        <f t="shared" si="3"/>
        <v>50</v>
      </c>
      <c r="I45" s="71">
        <f t="shared" si="3"/>
        <v>50</v>
      </c>
    </row>
    <row r="46" spans="1:9" s="66" customFormat="1" ht="13.5" customHeight="1">
      <c r="A46" s="88" t="s">
        <v>28</v>
      </c>
      <c r="B46" s="89" t="s">
        <v>47</v>
      </c>
      <c r="C46" s="81" t="s">
        <v>56</v>
      </c>
      <c r="D46" s="81" t="s">
        <v>75</v>
      </c>
      <c r="E46" s="81" t="s">
        <v>65</v>
      </c>
      <c r="F46" s="81"/>
      <c r="G46" s="71">
        <f t="shared" si="3"/>
        <v>5.2</v>
      </c>
      <c r="H46" s="71">
        <f t="shared" si="3"/>
        <v>50</v>
      </c>
      <c r="I46" s="71">
        <f t="shared" si="3"/>
        <v>50</v>
      </c>
    </row>
    <row r="47" spans="1:9" s="66" customFormat="1" ht="23.25" customHeight="1">
      <c r="A47" s="88" t="s">
        <v>131</v>
      </c>
      <c r="B47" s="89" t="s">
        <v>47</v>
      </c>
      <c r="C47" s="81" t="s">
        <v>56</v>
      </c>
      <c r="D47" s="81" t="s">
        <v>75</v>
      </c>
      <c r="E47" s="81" t="s">
        <v>67</v>
      </c>
      <c r="F47" s="81"/>
      <c r="G47" s="71">
        <f t="shared" si="3"/>
        <v>5.2</v>
      </c>
      <c r="H47" s="71">
        <f t="shared" si="3"/>
        <v>50</v>
      </c>
      <c r="I47" s="71">
        <f t="shared" si="3"/>
        <v>50</v>
      </c>
    </row>
    <row r="48" spans="1:9" s="66" customFormat="1" ht="20.25" customHeight="1">
      <c r="A48" s="111" t="s">
        <v>141</v>
      </c>
      <c r="B48" s="89" t="s">
        <v>47</v>
      </c>
      <c r="C48" s="81" t="s">
        <v>56</v>
      </c>
      <c r="D48" s="81" t="s">
        <v>75</v>
      </c>
      <c r="E48" s="81" t="s">
        <v>67</v>
      </c>
      <c r="F48" s="81"/>
      <c r="G48" s="71">
        <f t="shared" si="3"/>
        <v>5.2</v>
      </c>
      <c r="H48" s="71">
        <f t="shared" si="3"/>
        <v>50</v>
      </c>
      <c r="I48" s="71">
        <f t="shared" si="3"/>
        <v>50</v>
      </c>
    </row>
    <row r="49" spans="1:9" s="66" customFormat="1" ht="15" customHeight="1">
      <c r="A49" s="88" t="s">
        <v>21</v>
      </c>
      <c r="B49" s="89" t="s">
        <v>47</v>
      </c>
      <c r="C49" s="81" t="s">
        <v>56</v>
      </c>
      <c r="D49" s="81" t="s">
        <v>75</v>
      </c>
      <c r="E49" s="81" t="s">
        <v>67</v>
      </c>
      <c r="F49" s="81" t="s">
        <v>20</v>
      </c>
      <c r="G49" s="72">
        <v>5.2</v>
      </c>
      <c r="H49" s="72">
        <v>50</v>
      </c>
      <c r="I49" s="72">
        <v>50</v>
      </c>
    </row>
    <row r="50" spans="1:9" s="66" customFormat="1" ht="16.5" customHeight="1">
      <c r="A50" s="100" t="s">
        <v>11</v>
      </c>
      <c r="B50" s="89" t="s">
        <v>47</v>
      </c>
      <c r="C50" s="94" t="s">
        <v>56</v>
      </c>
      <c r="D50" s="94" t="s">
        <v>74</v>
      </c>
      <c r="E50" s="94"/>
      <c r="F50" s="94"/>
      <c r="G50" s="69">
        <f>G51+G78+G83</f>
        <v>11556.47972</v>
      </c>
      <c r="H50" s="69">
        <f>H51+H78+H83</f>
        <v>7048.08</v>
      </c>
      <c r="I50" s="69">
        <f>I51+I78+I83</f>
        <v>3901.8599999999997</v>
      </c>
    </row>
    <row r="51" spans="1:9" s="66" customFormat="1" ht="22.5" customHeight="1">
      <c r="A51" s="110" t="s">
        <v>326</v>
      </c>
      <c r="B51" s="89" t="s">
        <v>47</v>
      </c>
      <c r="C51" s="81" t="s">
        <v>56</v>
      </c>
      <c r="D51" s="81" t="s">
        <v>74</v>
      </c>
      <c r="E51" s="94" t="s">
        <v>191</v>
      </c>
      <c r="F51" s="94"/>
      <c r="G51" s="69">
        <f>G52+G61+G65+G71</f>
        <v>7044.87172</v>
      </c>
      <c r="H51" s="69">
        <f>H52+H61+H65+H71</f>
        <v>3898.83</v>
      </c>
      <c r="I51" s="69">
        <f>I52+I61+I65+I71</f>
        <v>3901.8599999999997</v>
      </c>
    </row>
    <row r="52" spans="1:9" s="66" customFormat="1" ht="16.5" customHeight="1">
      <c r="A52" s="88" t="s">
        <v>189</v>
      </c>
      <c r="B52" s="89" t="s">
        <v>47</v>
      </c>
      <c r="C52" s="81" t="s">
        <v>56</v>
      </c>
      <c r="D52" s="81" t="s">
        <v>74</v>
      </c>
      <c r="E52" s="81" t="s">
        <v>192</v>
      </c>
      <c r="F52" s="81"/>
      <c r="G52" s="71">
        <f>G53+G56</f>
        <v>2655.37172</v>
      </c>
      <c r="H52" s="71">
        <f>H53+H56</f>
        <v>1075.83</v>
      </c>
      <c r="I52" s="71">
        <f>I53+I56</f>
        <v>1078.86</v>
      </c>
    </row>
    <row r="53" spans="1:9" s="66" customFormat="1" ht="23.25" customHeight="1">
      <c r="A53" s="91" t="s">
        <v>190</v>
      </c>
      <c r="B53" s="89" t="s">
        <v>47</v>
      </c>
      <c r="C53" s="81" t="s">
        <v>56</v>
      </c>
      <c r="D53" s="81" t="s">
        <v>74</v>
      </c>
      <c r="E53" s="81" t="s">
        <v>193</v>
      </c>
      <c r="F53" s="81"/>
      <c r="G53" s="71">
        <f aca="true" t="shared" si="4" ref="G53:I54">G54</f>
        <v>523.01172</v>
      </c>
      <c r="H53" s="71">
        <f t="shared" si="4"/>
        <v>75.83</v>
      </c>
      <c r="I53" s="71">
        <f t="shared" si="4"/>
        <v>78.86</v>
      </c>
    </row>
    <row r="54" spans="1:9" s="66" customFormat="1" ht="17.25" customHeight="1">
      <c r="A54" s="88" t="s">
        <v>31</v>
      </c>
      <c r="B54" s="89" t="s">
        <v>47</v>
      </c>
      <c r="C54" s="81" t="s">
        <v>56</v>
      </c>
      <c r="D54" s="81" t="s">
        <v>74</v>
      </c>
      <c r="E54" s="81" t="s">
        <v>194</v>
      </c>
      <c r="F54" s="81"/>
      <c r="G54" s="71">
        <f t="shared" si="4"/>
        <v>523.01172</v>
      </c>
      <c r="H54" s="71">
        <f t="shared" si="4"/>
        <v>75.83</v>
      </c>
      <c r="I54" s="71">
        <f t="shared" si="4"/>
        <v>78.86</v>
      </c>
    </row>
    <row r="55" spans="1:9" s="66" customFormat="1" ht="18.75" customHeight="1">
      <c r="A55" s="88" t="s">
        <v>110</v>
      </c>
      <c r="B55" s="89" t="s">
        <v>47</v>
      </c>
      <c r="C55" s="81" t="s">
        <v>56</v>
      </c>
      <c r="D55" s="81" t="s">
        <v>74</v>
      </c>
      <c r="E55" s="81" t="s">
        <v>194</v>
      </c>
      <c r="F55" s="81" t="s">
        <v>64</v>
      </c>
      <c r="G55" s="71">
        <v>523.01172</v>
      </c>
      <c r="H55" s="71">
        <v>75.83</v>
      </c>
      <c r="I55" s="71">
        <v>78.86</v>
      </c>
    </row>
    <row r="56" spans="1:9" s="66" customFormat="1" ht="33" customHeight="1">
      <c r="A56" s="88" t="s">
        <v>349</v>
      </c>
      <c r="B56" s="89" t="s">
        <v>47</v>
      </c>
      <c r="C56" s="81" t="s">
        <v>56</v>
      </c>
      <c r="D56" s="81" t="s">
        <v>74</v>
      </c>
      <c r="E56" s="81" t="s">
        <v>300</v>
      </c>
      <c r="F56" s="94"/>
      <c r="G56" s="71">
        <f>G57</f>
        <v>2132.36</v>
      </c>
      <c r="H56" s="71">
        <f>H57</f>
        <v>1000</v>
      </c>
      <c r="I56" s="71">
        <f>I57</f>
        <v>1000</v>
      </c>
    </row>
    <row r="57" spans="1:9" s="66" customFormat="1" ht="34.5" customHeight="1">
      <c r="A57" s="112" t="s">
        <v>350</v>
      </c>
      <c r="B57" s="89" t="s">
        <v>47</v>
      </c>
      <c r="C57" s="81" t="s">
        <v>56</v>
      </c>
      <c r="D57" s="81" t="s">
        <v>74</v>
      </c>
      <c r="E57" s="81" t="s">
        <v>301</v>
      </c>
      <c r="F57" s="94"/>
      <c r="G57" s="71">
        <f>G58+G59+G60</f>
        <v>2132.36</v>
      </c>
      <c r="H57" s="71">
        <f>H58+H59</f>
        <v>1000</v>
      </c>
      <c r="I57" s="71">
        <f>I58+I59</f>
        <v>1000</v>
      </c>
    </row>
    <row r="58" spans="1:9" s="66" customFormat="1" ht="18.75" customHeight="1">
      <c r="A58" s="113" t="s">
        <v>126</v>
      </c>
      <c r="B58" s="89" t="s">
        <v>47</v>
      </c>
      <c r="C58" s="81" t="s">
        <v>56</v>
      </c>
      <c r="D58" s="81" t="s">
        <v>74</v>
      </c>
      <c r="E58" s="81" t="s">
        <v>301</v>
      </c>
      <c r="F58" s="81" t="s">
        <v>299</v>
      </c>
      <c r="G58" s="71">
        <v>1502.3262</v>
      </c>
      <c r="H58" s="71">
        <v>1000</v>
      </c>
      <c r="I58" s="71">
        <v>1000</v>
      </c>
    </row>
    <row r="59" spans="1:9" s="66" customFormat="1" ht="18.75" customHeight="1">
      <c r="A59" s="95" t="s">
        <v>124</v>
      </c>
      <c r="B59" s="89" t="s">
        <v>47</v>
      </c>
      <c r="C59" s="81" t="s">
        <v>56</v>
      </c>
      <c r="D59" s="81" t="s">
        <v>74</v>
      </c>
      <c r="E59" s="81" t="s">
        <v>301</v>
      </c>
      <c r="F59" s="81" t="s">
        <v>64</v>
      </c>
      <c r="G59" s="71">
        <v>629.993</v>
      </c>
      <c r="H59" s="71">
        <v>0</v>
      </c>
      <c r="I59" s="71">
        <v>0</v>
      </c>
    </row>
    <row r="60" spans="1:9" s="66" customFormat="1" ht="18.75" customHeight="1">
      <c r="A60" s="114" t="s">
        <v>296</v>
      </c>
      <c r="B60" s="89" t="s">
        <v>47</v>
      </c>
      <c r="C60" s="81" t="s">
        <v>56</v>
      </c>
      <c r="D60" s="81" t="s">
        <v>74</v>
      </c>
      <c r="E60" s="81" t="s">
        <v>301</v>
      </c>
      <c r="F60" s="81" t="s">
        <v>298</v>
      </c>
      <c r="G60" s="71">
        <v>0.0408</v>
      </c>
      <c r="H60" s="71">
        <v>0</v>
      </c>
      <c r="I60" s="71">
        <v>0</v>
      </c>
    </row>
    <row r="61" spans="1:9" s="66" customFormat="1" ht="18.75" customHeight="1">
      <c r="A61" s="88" t="s">
        <v>291</v>
      </c>
      <c r="B61" s="89" t="s">
        <v>47</v>
      </c>
      <c r="C61" s="81" t="s">
        <v>56</v>
      </c>
      <c r="D61" s="81" t="s">
        <v>74</v>
      </c>
      <c r="E61" s="81" t="s">
        <v>293</v>
      </c>
      <c r="F61" s="81"/>
      <c r="G61" s="71">
        <f aca="true" t="shared" si="5" ref="G61:I62">G62</f>
        <v>560</v>
      </c>
      <c r="H61" s="71">
        <f t="shared" si="5"/>
        <v>20</v>
      </c>
      <c r="I61" s="71">
        <f t="shared" si="5"/>
        <v>19</v>
      </c>
    </row>
    <row r="62" spans="1:9" s="66" customFormat="1" ht="35.25" customHeight="1">
      <c r="A62" s="88" t="s">
        <v>292</v>
      </c>
      <c r="B62" s="89" t="s">
        <v>47</v>
      </c>
      <c r="C62" s="81" t="s">
        <v>56</v>
      </c>
      <c r="D62" s="81" t="s">
        <v>74</v>
      </c>
      <c r="E62" s="81" t="s">
        <v>294</v>
      </c>
      <c r="F62" s="81"/>
      <c r="G62" s="71">
        <f t="shared" si="5"/>
        <v>560</v>
      </c>
      <c r="H62" s="71">
        <f t="shared" si="5"/>
        <v>20</v>
      </c>
      <c r="I62" s="71">
        <f t="shared" si="5"/>
        <v>19</v>
      </c>
    </row>
    <row r="63" spans="1:9" s="66" customFormat="1" ht="28.5" customHeight="1">
      <c r="A63" s="88" t="s">
        <v>184</v>
      </c>
      <c r="B63" s="89" t="s">
        <v>47</v>
      </c>
      <c r="C63" s="81" t="s">
        <v>56</v>
      </c>
      <c r="D63" s="81" t="s">
        <v>74</v>
      </c>
      <c r="E63" s="81" t="s">
        <v>290</v>
      </c>
      <c r="F63" s="81"/>
      <c r="G63" s="71">
        <f>G64</f>
        <v>560</v>
      </c>
      <c r="H63" s="71">
        <f>H64</f>
        <v>20</v>
      </c>
      <c r="I63" s="71">
        <v>19</v>
      </c>
    </row>
    <row r="64" spans="1:9" s="66" customFormat="1" ht="13.5" customHeight="1">
      <c r="A64" s="88" t="s">
        <v>110</v>
      </c>
      <c r="B64" s="89" t="s">
        <v>47</v>
      </c>
      <c r="C64" s="81" t="s">
        <v>56</v>
      </c>
      <c r="D64" s="81" t="s">
        <v>74</v>
      </c>
      <c r="E64" s="81" t="s">
        <v>290</v>
      </c>
      <c r="F64" s="81" t="s">
        <v>64</v>
      </c>
      <c r="G64" s="71">
        <v>560</v>
      </c>
      <c r="H64" s="71">
        <v>20</v>
      </c>
      <c r="I64" s="71">
        <v>20</v>
      </c>
    </row>
    <row r="65" spans="1:9" s="90" customFormat="1" ht="13.5" customHeight="1">
      <c r="A65" s="88" t="s">
        <v>380</v>
      </c>
      <c r="B65" s="89" t="s">
        <v>47</v>
      </c>
      <c r="C65" s="81" t="s">
        <v>56</v>
      </c>
      <c r="D65" s="81" t="s">
        <v>74</v>
      </c>
      <c r="E65" s="81" t="s">
        <v>379</v>
      </c>
      <c r="F65" s="81"/>
      <c r="G65" s="71">
        <f>G66+G69</f>
        <v>118</v>
      </c>
      <c r="H65" s="71">
        <f>H66+H69</f>
        <v>0</v>
      </c>
      <c r="I65" s="71">
        <f>I66+I69</f>
        <v>0</v>
      </c>
    </row>
    <row r="66" spans="1:9" s="90" customFormat="1" ht="13.5" customHeight="1">
      <c r="A66" s="91" t="s">
        <v>381</v>
      </c>
      <c r="B66" s="89" t="s">
        <v>47</v>
      </c>
      <c r="C66" s="81" t="s">
        <v>56</v>
      </c>
      <c r="D66" s="81" t="s">
        <v>74</v>
      </c>
      <c r="E66" s="81" t="s">
        <v>383</v>
      </c>
      <c r="F66" s="81"/>
      <c r="G66" s="71">
        <f aca="true" t="shared" si="6" ref="G66:I67">G67</f>
        <v>10</v>
      </c>
      <c r="H66" s="71">
        <f t="shared" si="6"/>
        <v>0</v>
      </c>
      <c r="I66" s="71">
        <f t="shared" si="6"/>
        <v>0</v>
      </c>
    </row>
    <row r="67" spans="1:9" s="90" customFormat="1" ht="13.5" customHeight="1">
      <c r="A67" s="88" t="s">
        <v>382</v>
      </c>
      <c r="B67" s="89" t="s">
        <v>47</v>
      </c>
      <c r="C67" s="81" t="s">
        <v>56</v>
      </c>
      <c r="D67" s="81" t="s">
        <v>74</v>
      </c>
      <c r="E67" s="81" t="s">
        <v>394</v>
      </c>
      <c r="F67" s="81"/>
      <c r="G67" s="71">
        <f t="shared" si="6"/>
        <v>10</v>
      </c>
      <c r="H67" s="71">
        <f t="shared" si="6"/>
        <v>0</v>
      </c>
      <c r="I67" s="71">
        <f t="shared" si="6"/>
        <v>0</v>
      </c>
    </row>
    <row r="68" spans="1:9" s="90" customFormat="1" ht="13.5" customHeight="1">
      <c r="A68" s="88" t="s">
        <v>110</v>
      </c>
      <c r="B68" s="89" t="s">
        <v>47</v>
      </c>
      <c r="C68" s="81" t="s">
        <v>56</v>
      </c>
      <c r="D68" s="81" t="s">
        <v>74</v>
      </c>
      <c r="E68" s="81" t="s">
        <v>394</v>
      </c>
      <c r="F68" s="81" t="s">
        <v>64</v>
      </c>
      <c r="G68" s="71">
        <v>10</v>
      </c>
      <c r="H68" s="71">
        <v>0</v>
      </c>
      <c r="I68" s="71">
        <v>0</v>
      </c>
    </row>
    <row r="69" spans="1:9" s="90" customFormat="1" ht="22.5">
      <c r="A69" s="88" t="s">
        <v>384</v>
      </c>
      <c r="B69" s="89" t="s">
        <v>47</v>
      </c>
      <c r="C69" s="81" t="s">
        <v>56</v>
      </c>
      <c r="D69" s="81" t="s">
        <v>74</v>
      </c>
      <c r="E69" s="81" t="s">
        <v>395</v>
      </c>
      <c r="F69" s="81"/>
      <c r="G69" s="71">
        <f>G70</f>
        <v>108</v>
      </c>
      <c r="H69" s="71">
        <f>H70</f>
        <v>0</v>
      </c>
      <c r="I69" s="71">
        <f>I70</f>
        <v>0</v>
      </c>
    </row>
    <row r="70" spans="1:9" s="90" customFormat="1" ht="13.5" customHeight="1">
      <c r="A70" s="88" t="s">
        <v>110</v>
      </c>
      <c r="B70" s="89" t="s">
        <v>47</v>
      </c>
      <c r="C70" s="81" t="s">
        <v>56</v>
      </c>
      <c r="D70" s="81" t="s">
        <v>74</v>
      </c>
      <c r="E70" s="81" t="s">
        <v>395</v>
      </c>
      <c r="F70" s="81" t="s">
        <v>64</v>
      </c>
      <c r="G70" s="71">
        <v>108</v>
      </c>
      <c r="H70" s="71">
        <v>0</v>
      </c>
      <c r="I70" s="71">
        <v>0</v>
      </c>
    </row>
    <row r="71" spans="1:9" s="90" customFormat="1" ht="20.25" customHeight="1">
      <c r="A71" s="88" t="s">
        <v>385</v>
      </c>
      <c r="B71" s="89" t="s">
        <v>47</v>
      </c>
      <c r="C71" s="81" t="s">
        <v>56</v>
      </c>
      <c r="D71" s="81" t="s">
        <v>74</v>
      </c>
      <c r="E71" s="81" t="s">
        <v>386</v>
      </c>
      <c r="F71" s="81"/>
      <c r="G71" s="71">
        <f>G72+G76</f>
        <v>3711.5</v>
      </c>
      <c r="H71" s="71">
        <f aca="true" t="shared" si="7" ref="G71:I73">H72</f>
        <v>2803</v>
      </c>
      <c r="I71" s="71">
        <f t="shared" si="7"/>
        <v>2804</v>
      </c>
    </row>
    <row r="72" spans="1:9" s="90" customFormat="1" ht="12.75">
      <c r="A72" s="88" t="s">
        <v>397</v>
      </c>
      <c r="B72" s="89" t="s">
        <v>47</v>
      </c>
      <c r="C72" s="81" t="s">
        <v>56</v>
      </c>
      <c r="D72" s="81" t="s">
        <v>74</v>
      </c>
      <c r="E72" s="81" t="s">
        <v>387</v>
      </c>
      <c r="F72" s="81"/>
      <c r="G72" s="71">
        <f t="shared" si="7"/>
        <v>3411.5</v>
      </c>
      <c r="H72" s="71">
        <f t="shared" si="7"/>
        <v>2803</v>
      </c>
      <c r="I72" s="71">
        <f t="shared" si="7"/>
        <v>2804</v>
      </c>
    </row>
    <row r="73" spans="1:9" s="90" customFormat="1" ht="13.5" customHeight="1">
      <c r="A73" s="91" t="s">
        <v>398</v>
      </c>
      <c r="B73" s="89" t="s">
        <v>47</v>
      </c>
      <c r="C73" s="81" t="s">
        <v>56</v>
      </c>
      <c r="D73" s="81" t="s">
        <v>74</v>
      </c>
      <c r="E73" s="81" t="s">
        <v>411</v>
      </c>
      <c r="F73" s="81"/>
      <c r="G73" s="71">
        <f t="shared" si="7"/>
        <v>3411.5</v>
      </c>
      <c r="H73" s="71">
        <f t="shared" si="7"/>
        <v>2803</v>
      </c>
      <c r="I73" s="71">
        <f t="shared" si="7"/>
        <v>2804</v>
      </c>
    </row>
    <row r="74" spans="1:9" s="90" customFormat="1" ht="13.5" customHeight="1">
      <c r="A74" s="88" t="s">
        <v>110</v>
      </c>
      <c r="B74" s="89" t="s">
        <v>47</v>
      </c>
      <c r="C74" s="81" t="s">
        <v>56</v>
      </c>
      <c r="D74" s="81" t="s">
        <v>74</v>
      </c>
      <c r="E74" s="81" t="s">
        <v>411</v>
      </c>
      <c r="F74" s="81" t="s">
        <v>64</v>
      </c>
      <c r="G74" s="71">
        <v>3411.5</v>
      </c>
      <c r="H74" s="71">
        <v>2803</v>
      </c>
      <c r="I74" s="71">
        <v>2804</v>
      </c>
    </row>
    <row r="75" spans="1:9" s="90" customFormat="1" ht="13.5" customHeight="1">
      <c r="A75" s="141" t="s">
        <v>415</v>
      </c>
      <c r="B75" s="78" t="s">
        <v>47</v>
      </c>
      <c r="C75" s="60" t="s">
        <v>56</v>
      </c>
      <c r="D75" s="60" t="s">
        <v>74</v>
      </c>
      <c r="E75" s="60" t="s">
        <v>414</v>
      </c>
      <c r="F75" s="60"/>
      <c r="G75" s="63">
        <f aca="true" t="shared" si="8" ref="G75:I76">G76</f>
        <v>300</v>
      </c>
      <c r="H75" s="63">
        <f t="shared" si="8"/>
        <v>0</v>
      </c>
      <c r="I75" s="63">
        <f t="shared" si="8"/>
        <v>0</v>
      </c>
    </row>
    <row r="76" spans="1:9" s="90" customFormat="1" ht="13.5" customHeight="1">
      <c r="A76" s="77" t="s">
        <v>413</v>
      </c>
      <c r="B76" s="78" t="s">
        <v>47</v>
      </c>
      <c r="C76" s="60" t="s">
        <v>56</v>
      </c>
      <c r="D76" s="60" t="s">
        <v>74</v>
      </c>
      <c r="E76" s="60" t="s">
        <v>414</v>
      </c>
      <c r="F76" s="60"/>
      <c r="G76" s="63">
        <f t="shared" si="8"/>
        <v>300</v>
      </c>
      <c r="H76" s="63">
        <f t="shared" si="8"/>
        <v>0</v>
      </c>
      <c r="I76" s="63">
        <f t="shared" si="8"/>
        <v>0</v>
      </c>
    </row>
    <row r="77" spans="1:9" s="90" customFormat="1" ht="13.5" customHeight="1">
      <c r="A77" s="76" t="s">
        <v>110</v>
      </c>
      <c r="B77" s="78" t="s">
        <v>47</v>
      </c>
      <c r="C77" s="60" t="s">
        <v>56</v>
      </c>
      <c r="D77" s="60" t="s">
        <v>74</v>
      </c>
      <c r="E77" s="60" t="s">
        <v>414</v>
      </c>
      <c r="F77" s="60" t="s">
        <v>64</v>
      </c>
      <c r="G77" s="63">
        <v>300</v>
      </c>
      <c r="H77" s="63">
        <v>0</v>
      </c>
      <c r="I77" s="63">
        <v>0</v>
      </c>
    </row>
    <row r="78" spans="1:9" s="66" customFormat="1" ht="23.25" customHeight="1">
      <c r="A78" s="110" t="s">
        <v>331</v>
      </c>
      <c r="B78" s="93" t="s">
        <v>47</v>
      </c>
      <c r="C78" s="81" t="s">
        <v>56</v>
      </c>
      <c r="D78" s="81" t="s">
        <v>74</v>
      </c>
      <c r="E78" s="94" t="s">
        <v>148</v>
      </c>
      <c r="F78" s="94"/>
      <c r="G78" s="69">
        <f>G79</f>
        <v>1940</v>
      </c>
      <c r="H78" s="69">
        <f>H82</f>
        <v>3149.25</v>
      </c>
      <c r="I78" s="69">
        <f>I82</f>
        <v>0</v>
      </c>
    </row>
    <row r="79" spans="1:9" s="66" customFormat="1" ht="20.25" customHeight="1">
      <c r="A79" s="88" t="s">
        <v>145</v>
      </c>
      <c r="B79" s="89" t="s">
        <v>47</v>
      </c>
      <c r="C79" s="81" t="s">
        <v>56</v>
      </c>
      <c r="D79" s="81" t="s">
        <v>74</v>
      </c>
      <c r="E79" s="81" t="s">
        <v>149</v>
      </c>
      <c r="F79" s="81"/>
      <c r="G79" s="71">
        <f>G80</f>
        <v>1940</v>
      </c>
      <c r="H79" s="71">
        <f>H80</f>
        <v>0</v>
      </c>
      <c r="I79" s="71">
        <f>I80</f>
        <v>0</v>
      </c>
    </row>
    <row r="80" spans="1:9" s="66" customFormat="1" ht="13.5" customHeight="1">
      <c r="A80" s="88" t="s">
        <v>146</v>
      </c>
      <c r="B80" s="89" t="s">
        <v>47</v>
      </c>
      <c r="C80" s="81" t="s">
        <v>56</v>
      </c>
      <c r="D80" s="81" t="s">
        <v>74</v>
      </c>
      <c r="E80" s="81" t="s">
        <v>150</v>
      </c>
      <c r="F80" s="81"/>
      <c r="G80" s="71">
        <f>G81</f>
        <v>1940</v>
      </c>
      <c r="H80" s="71">
        <f>H81</f>
        <v>0</v>
      </c>
      <c r="I80" s="71">
        <f>I81</f>
        <v>0</v>
      </c>
    </row>
    <row r="81" spans="1:9" s="66" customFormat="1" ht="13.5" customHeight="1">
      <c r="A81" s="88" t="s">
        <v>151</v>
      </c>
      <c r="B81" s="89" t="s">
        <v>47</v>
      </c>
      <c r="C81" s="81" t="s">
        <v>56</v>
      </c>
      <c r="D81" s="81" t="s">
        <v>74</v>
      </c>
      <c r="E81" s="81" t="s">
        <v>147</v>
      </c>
      <c r="F81" s="81"/>
      <c r="G81" s="71">
        <f>G82</f>
        <v>1940</v>
      </c>
      <c r="H81" s="71">
        <v>0</v>
      </c>
      <c r="I81" s="71">
        <v>0</v>
      </c>
    </row>
    <row r="82" spans="1:9" s="66" customFormat="1" ht="13.5" customHeight="1">
      <c r="A82" s="88" t="s">
        <v>110</v>
      </c>
      <c r="B82" s="89" t="s">
        <v>47</v>
      </c>
      <c r="C82" s="81" t="s">
        <v>56</v>
      </c>
      <c r="D82" s="81" t="s">
        <v>74</v>
      </c>
      <c r="E82" s="81" t="s">
        <v>147</v>
      </c>
      <c r="F82" s="81" t="s">
        <v>64</v>
      </c>
      <c r="G82" s="71">
        <v>1940</v>
      </c>
      <c r="H82" s="71">
        <v>3149.25</v>
      </c>
      <c r="I82" s="71">
        <v>0</v>
      </c>
    </row>
    <row r="83" spans="1:9" s="66" customFormat="1" ht="13.5" customHeight="1">
      <c r="A83" s="92" t="s">
        <v>27</v>
      </c>
      <c r="B83" s="93" t="s">
        <v>47</v>
      </c>
      <c r="C83" s="94" t="s">
        <v>56</v>
      </c>
      <c r="D83" s="94" t="s">
        <v>74</v>
      </c>
      <c r="E83" s="94" t="s">
        <v>62</v>
      </c>
      <c r="F83" s="94"/>
      <c r="G83" s="69">
        <f>G84+G91</f>
        <v>2571.608</v>
      </c>
      <c r="H83" s="69">
        <f>H84+H91</f>
        <v>0</v>
      </c>
      <c r="I83" s="69">
        <f>I84+I91</f>
        <v>0</v>
      </c>
    </row>
    <row r="84" spans="1:9" s="66" customFormat="1" ht="13.5" customHeight="1">
      <c r="A84" s="88" t="s">
        <v>28</v>
      </c>
      <c r="B84" s="89" t="s">
        <v>47</v>
      </c>
      <c r="C84" s="81" t="s">
        <v>56</v>
      </c>
      <c r="D84" s="81" t="s">
        <v>74</v>
      </c>
      <c r="E84" s="81" t="s">
        <v>99</v>
      </c>
      <c r="F84" s="81"/>
      <c r="G84" s="71">
        <f>G85</f>
        <v>922.5</v>
      </c>
      <c r="H84" s="71">
        <f>H85</f>
        <v>0</v>
      </c>
      <c r="I84" s="71">
        <f>I85</f>
        <v>0</v>
      </c>
    </row>
    <row r="85" spans="1:9" s="66" customFormat="1" ht="13.5" customHeight="1">
      <c r="A85" s="88" t="s">
        <v>28</v>
      </c>
      <c r="B85" s="89" t="s">
        <v>47</v>
      </c>
      <c r="C85" s="81" t="s">
        <v>56</v>
      </c>
      <c r="D85" s="81" t="s">
        <v>74</v>
      </c>
      <c r="E85" s="81" t="s">
        <v>65</v>
      </c>
      <c r="F85" s="81"/>
      <c r="G85" s="71">
        <f>G88+G86</f>
        <v>922.5</v>
      </c>
      <c r="H85" s="71">
        <f>H88+H86</f>
        <v>0</v>
      </c>
      <c r="I85" s="71">
        <f>I88+I86</f>
        <v>0</v>
      </c>
    </row>
    <row r="86" spans="1:9" s="66" customFormat="1" ht="16.5" customHeight="1">
      <c r="A86" s="88" t="s">
        <v>116</v>
      </c>
      <c r="B86" s="89" t="s">
        <v>47</v>
      </c>
      <c r="C86" s="81" t="s">
        <v>56</v>
      </c>
      <c r="D86" s="81" t="s">
        <v>74</v>
      </c>
      <c r="E86" s="81" t="s">
        <v>79</v>
      </c>
      <c r="F86" s="81"/>
      <c r="G86" s="71">
        <f>G87</f>
        <v>892.5</v>
      </c>
      <c r="H86" s="71">
        <f>H87</f>
        <v>0</v>
      </c>
      <c r="I86" s="71">
        <f>I87</f>
        <v>0</v>
      </c>
    </row>
    <row r="87" spans="1:9" s="66" customFormat="1" ht="17.25" customHeight="1">
      <c r="A87" s="88" t="s">
        <v>110</v>
      </c>
      <c r="B87" s="89" t="s">
        <v>47</v>
      </c>
      <c r="C87" s="81" t="s">
        <v>56</v>
      </c>
      <c r="D87" s="81" t="s">
        <v>74</v>
      </c>
      <c r="E87" s="81" t="s">
        <v>79</v>
      </c>
      <c r="F87" s="81" t="s">
        <v>64</v>
      </c>
      <c r="G87" s="71">
        <v>892.5</v>
      </c>
      <c r="H87" s="71">
        <v>0</v>
      </c>
      <c r="I87" s="71">
        <v>0</v>
      </c>
    </row>
    <row r="88" spans="1:9" s="66" customFormat="1" ht="18" customHeight="1">
      <c r="A88" s="88" t="s">
        <v>172</v>
      </c>
      <c r="B88" s="89" t="s">
        <v>47</v>
      </c>
      <c r="C88" s="81" t="s">
        <v>56</v>
      </c>
      <c r="D88" s="81" t="s">
        <v>74</v>
      </c>
      <c r="E88" s="81" t="s">
        <v>171</v>
      </c>
      <c r="F88" s="81"/>
      <c r="G88" s="71">
        <f>G89</f>
        <v>30</v>
      </c>
      <c r="H88" s="71">
        <f>H89</f>
        <v>0</v>
      </c>
      <c r="I88" s="71">
        <f>I89</f>
        <v>0</v>
      </c>
    </row>
    <row r="89" spans="1:9" s="66" customFormat="1" ht="16.5" customHeight="1">
      <c r="A89" s="88" t="s">
        <v>110</v>
      </c>
      <c r="B89" s="89" t="s">
        <v>47</v>
      </c>
      <c r="C89" s="81" t="s">
        <v>56</v>
      </c>
      <c r="D89" s="81" t="s">
        <v>74</v>
      </c>
      <c r="E89" s="81" t="s">
        <v>171</v>
      </c>
      <c r="F89" s="81" t="s">
        <v>64</v>
      </c>
      <c r="G89" s="71">
        <v>30</v>
      </c>
      <c r="H89" s="71">
        <v>0</v>
      </c>
      <c r="I89" s="71">
        <v>0</v>
      </c>
    </row>
    <row r="90" spans="1:9" s="66" customFormat="1" ht="22.5" customHeight="1">
      <c r="A90" s="114" t="s">
        <v>357</v>
      </c>
      <c r="B90" s="89" t="s">
        <v>47</v>
      </c>
      <c r="C90" s="81" t="s">
        <v>56</v>
      </c>
      <c r="D90" s="81" t="s">
        <v>74</v>
      </c>
      <c r="E90" s="81" t="s">
        <v>358</v>
      </c>
      <c r="F90" s="81"/>
      <c r="G90" s="71">
        <f>G91</f>
        <v>1649.108</v>
      </c>
      <c r="H90" s="71">
        <f>H91</f>
        <v>0</v>
      </c>
      <c r="I90" s="71">
        <f>I91</f>
        <v>0</v>
      </c>
    </row>
    <row r="91" spans="1:9" s="66" customFormat="1" ht="16.5" customHeight="1">
      <c r="A91" s="114" t="s">
        <v>296</v>
      </c>
      <c r="B91" s="89" t="s">
        <v>47</v>
      </c>
      <c r="C91" s="81" t="s">
        <v>56</v>
      </c>
      <c r="D91" s="81" t="s">
        <v>74</v>
      </c>
      <c r="E91" s="81" t="s">
        <v>358</v>
      </c>
      <c r="F91" s="81" t="s">
        <v>298</v>
      </c>
      <c r="G91" s="71">
        <v>1649.108</v>
      </c>
      <c r="H91" s="71">
        <v>0</v>
      </c>
      <c r="I91" s="71">
        <v>0</v>
      </c>
    </row>
    <row r="92" spans="1:9" s="66" customFormat="1" ht="15.75" customHeight="1">
      <c r="A92" s="100" t="s">
        <v>3</v>
      </c>
      <c r="B92" s="93" t="s">
        <v>47</v>
      </c>
      <c r="C92" s="94" t="s">
        <v>69</v>
      </c>
      <c r="D92" s="94" t="s">
        <v>57</v>
      </c>
      <c r="E92" s="94"/>
      <c r="F92" s="94"/>
      <c r="G92" s="69">
        <f>G93</f>
        <v>594.7</v>
      </c>
      <c r="H92" s="69">
        <f>H93</f>
        <v>594.7</v>
      </c>
      <c r="I92" s="69">
        <f>I93</f>
        <v>594.7</v>
      </c>
    </row>
    <row r="93" spans="1:9" s="66" customFormat="1" ht="15" customHeight="1">
      <c r="A93" s="100" t="s">
        <v>16</v>
      </c>
      <c r="B93" s="93" t="s">
        <v>47</v>
      </c>
      <c r="C93" s="94" t="s">
        <v>69</v>
      </c>
      <c r="D93" s="94" t="s">
        <v>73</v>
      </c>
      <c r="E93" s="81"/>
      <c r="F93" s="81"/>
      <c r="G93" s="71">
        <f>G97</f>
        <v>594.7</v>
      </c>
      <c r="H93" s="71">
        <f>H97</f>
        <v>594.7</v>
      </c>
      <c r="I93" s="71">
        <f>I97</f>
        <v>594.7</v>
      </c>
    </row>
    <row r="94" spans="1:9" s="66" customFormat="1" ht="18" customHeight="1">
      <c r="A94" s="88" t="s">
        <v>27</v>
      </c>
      <c r="B94" s="89" t="s">
        <v>47</v>
      </c>
      <c r="C94" s="81" t="s">
        <v>69</v>
      </c>
      <c r="D94" s="81" t="s">
        <v>73</v>
      </c>
      <c r="E94" s="81" t="s">
        <v>62</v>
      </c>
      <c r="F94" s="81"/>
      <c r="G94" s="71">
        <f aca="true" t="shared" si="9" ref="G94:I96">G95</f>
        <v>594.7</v>
      </c>
      <c r="H94" s="71">
        <f t="shared" si="9"/>
        <v>594.7</v>
      </c>
      <c r="I94" s="71">
        <f t="shared" si="9"/>
        <v>594.7</v>
      </c>
    </row>
    <row r="95" spans="1:9" s="66" customFormat="1" ht="15" customHeight="1">
      <c r="A95" s="88" t="s">
        <v>28</v>
      </c>
      <c r="B95" s="89" t="s">
        <v>47</v>
      </c>
      <c r="C95" s="81" t="s">
        <v>69</v>
      </c>
      <c r="D95" s="81" t="s">
        <v>73</v>
      </c>
      <c r="E95" s="81" t="s">
        <v>99</v>
      </c>
      <c r="F95" s="81"/>
      <c r="G95" s="71">
        <f t="shared" si="9"/>
        <v>594.7</v>
      </c>
      <c r="H95" s="71">
        <f t="shared" si="9"/>
        <v>594.7</v>
      </c>
      <c r="I95" s="71">
        <f t="shared" si="9"/>
        <v>594.7</v>
      </c>
    </row>
    <row r="96" spans="1:9" s="66" customFormat="1" ht="15" customHeight="1">
      <c r="A96" s="88" t="s">
        <v>28</v>
      </c>
      <c r="B96" s="89" t="s">
        <v>47</v>
      </c>
      <c r="C96" s="81" t="s">
        <v>69</v>
      </c>
      <c r="D96" s="81" t="s">
        <v>73</v>
      </c>
      <c r="E96" s="81" t="s">
        <v>65</v>
      </c>
      <c r="F96" s="81"/>
      <c r="G96" s="71">
        <f t="shared" si="9"/>
        <v>594.7</v>
      </c>
      <c r="H96" s="71">
        <f t="shared" si="9"/>
        <v>594.7</v>
      </c>
      <c r="I96" s="71">
        <f t="shared" si="9"/>
        <v>594.7</v>
      </c>
    </row>
    <row r="97" spans="1:9" s="66" customFormat="1" ht="25.5" customHeight="1">
      <c r="A97" s="88" t="s">
        <v>85</v>
      </c>
      <c r="B97" s="89" t="s">
        <v>47</v>
      </c>
      <c r="C97" s="81" t="s">
        <v>69</v>
      </c>
      <c r="D97" s="81" t="s">
        <v>73</v>
      </c>
      <c r="E97" s="81" t="s">
        <v>202</v>
      </c>
      <c r="F97" s="81"/>
      <c r="G97" s="71">
        <f>G98+G99+G100</f>
        <v>594.7</v>
      </c>
      <c r="H97" s="71">
        <f>H98+H99</f>
        <v>594.7</v>
      </c>
      <c r="I97" s="71">
        <f>I98+I99</f>
        <v>594.7</v>
      </c>
    </row>
    <row r="98" spans="1:9" s="66" customFormat="1" ht="17.25" customHeight="1">
      <c r="A98" s="88" t="s">
        <v>126</v>
      </c>
      <c r="B98" s="89" t="s">
        <v>47</v>
      </c>
      <c r="C98" s="81" t="s">
        <v>69</v>
      </c>
      <c r="D98" s="81" t="s">
        <v>73</v>
      </c>
      <c r="E98" s="81" t="s">
        <v>202</v>
      </c>
      <c r="F98" s="81" t="s">
        <v>59</v>
      </c>
      <c r="G98" s="71">
        <v>584.60896</v>
      </c>
      <c r="H98" s="71">
        <v>584.7</v>
      </c>
      <c r="I98" s="71">
        <v>584.7</v>
      </c>
    </row>
    <row r="99" spans="1:9" s="66" customFormat="1" ht="18.75" customHeight="1">
      <c r="A99" s="88" t="s">
        <v>110</v>
      </c>
      <c r="B99" s="89" t="s">
        <v>47</v>
      </c>
      <c r="C99" s="81" t="s">
        <v>69</v>
      </c>
      <c r="D99" s="81" t="s">
        <v>73</v>
      </c>
      <c r="E99" s="81" t="s">
        <v>202</v>
      </c>
      <c r="F99" s="81" t="s">
        <v>64</v>
      </c>
      <c r="G99" s="71">
        <v>10</v>
      </c>
      <c r="H99" s="71">
        <v>10</v>
      </c>
      <c r="I99" s="71">
        <v>10</v>
      </c>
    </row>
    <row r="100" spans="1:9" s="66" customFormat="1" ht="18.75" customHeight="1">
      <c r="A100" s="114" t="s">
        <v>296</v>
      </c>
      <c r="B100" s="89" t="s">
        <v>47</v>
      </c>
      <c r="C100" s="81" t="s">
        <v>69</v>
      </c>
      <c r="D100" s="81" t="s">
        <v>73</v>
      </c>
      <c r="E100" s="81" t="s">
        <v>202</v>
      </c>
      <c r="F100" s="81" t="s">
        <v>298</v>
      </c>
      <c r="G100" s="71">
        <v>0.09104</v>
      </c>
      <c r="H100" s="71">
        <v>0</v>
      </c>
      <c r="I100" s="71">
        <v>0</v>
      </c>
    </row>
    <row r="101" spans="1:9" s="66" customFormat="1" ht="21" customHeight="1">
      <c r="A101" s="100" t="s">
        <v>10</v>
      </c>
      <c r="B101" s="93" t="s">
        <v>47</v>
      </c>
      <c r="C101" s="94" t="s">
        <v>73</v>
      </c>
      <c r="D101" s="94" t="s">
        <v>57</v>
      </c>
      <c r="E101" s="94"/>
      <c r="F101" s="94"/>
      <c r="G101" s="69">
        <f>G102+G109</f>
        <v>2500.375</v>
      </c>
      <c r="H101" s="69">
        <f>H102+H109</f>
        <v>2014.105</v>
      </c>
      <c r="I101" s="69">
        <f>I102+I109</f>
        <v>2094.5280000000002</v>
      </c>
    </row>
    <row r="102" spans="1:9" s="66" customFormat="1" ht="28.5" customHeight="1">
      <c r="A102" s="92" t="s">
        <v>373</v>
      </c>
      <c r="B102" s="93" t="s">
        <v>47</v>
      </c>
      <c r="C102" s="94" t="s">
        <v>73</v>
      </c>
      <c r="D102" s="94" t="s">
        <v>80</v>
      </c>
      <c r="E102" s="94"/>
      <c r="F102" s="94"/>
      <c r="G102" s="69">
        <f aca="true" t="shared" si="10" ref="G102:I105">G103</f>
        <v>563.6</v>
      </c>
      <c r="H102" s="69">
        <f t="shared" si="10"/>
        <v>0</v>
      </c>
      <c r="I102" s="69">
        <f t="shared" si="10"/>
        <v>0</v>
      </c>
    </row>
    <row r="103" spans="1:9" s="66" customFormat="1" ht="36" customHeight="1">
      <c r="A103" s="92" t="s">
        <v>316</v>
      </c>
      <c r="B103" s="93" t="s">
        <v>47</v>
      </c>
      <c r="C103" s="94" t="s">
        <v>73</v>
      </c>
      <c r="D103" s="94" t="s">
        <v>80</v>
      </c>
      <c r="E103" s="94" t="s">
        <v>158</v>
      </c>
      <c r="F103" s="94"/>
      <c r="G103" s="69">
        <f t="shared" si="10"/>
        <v>563.6</v>
      </c>
      <c r="H103" s="69">
        <f t="shared" si="10"/>
        <v>0</v>
      </c>
      <c r="I103" s="69">
        <f t="shared" si="10"/>
        <v>0</v>
      </c>
    </row>
    <row r="104" spans="1:9" s="66" customFormat="1" ht="26.25" customHeight="1">
      <c r="A104" s="88" t="s">
        <v>315</v>
      </c>
      <c r="B104" s="89" t="s">
        <v>47</v>
      </c>
      <c r="C104" s="81" t="s">
        <v>73</v>
      </c>
      <c r="D104" s="81" t="s">
        <v>80</v>
      </c>
      <c r="E104" s="81" t="s">
        <v>159</v>
      </c>
      <c r="F104" s="81"/>
      <c r="G104" s="71">
        <f t="shared" si="10"/>
        <v>563.6</v>
      </c>
      <c r="H104" s="71">
        <f t="shared" si="10"/>
        <v>0</v>
      </c>
      <c r="I104" s="71">
        <f t="shared" si="10"/>
        <v>0</v>
      </c>
    </row>
    <row r="105" spans="1:9" s="66" customFormat="1" ht="24" customHeight="1">
      <c r="A105" s="88" t="s">
        <v>197</v>
      </c>
      <c r="B105" s="89" t="s">
        <v>47</v>
      </c>
      <c r="C105" s="81" t="s">
        <v>73</v>
      </c>
      <c r="D105" s="81" t="s">
        <v>80</v>
      </c>
      <c r="E105" s="81" t="s">
        <v>160</v>
      </c>
      <c r="F105" s="81"/>
      <c r="G105" s="71">
        <f t="shared" si="10"/>
        <v>563.6</v>
      </c>
      <c r="H105" s="71">
        <f t="shared" si="10"/>
        <v>0</v>
      </c>
      <c r="I105" s="71">
        <f t="shared" si="10"/>
        <v>0</v>
      </c>
    </row>
    <row r="106" spans="1:9" s="66" customFormat="1" ht="18.75" customHeight="1">
      <c r="A106" s="88" t="s">
        <v>198</v>
      </c>
      <c r="B106" s="89" t="s">
        <v>47</v>
      </c>
      <c r="C106" s="81" t="s">
        <v>73</v>
      </c>
      <c r="D106" s="81" t="s">
        <v>80</v>
      </c>
      <c r="E106" s="81" t="s">
        <v>161</v>
      </c>
      <c r="F106" s="81"/>
      <c r="G106" s="71">
        <f>G107+G108</f>
        <v>563.6</v>
      </c>
      <c r="H106" s="71">
        <f>H107</f>
        <v>0</v>
      </c>
      <c r="I106" s="71">
        <f>I107</f>
        <v>0</v>
      </c>
    </row>
    <row r="107" spans="1:9" s="66" customFormat="1" ht="16.5" customHeight="1">
      <c r="A107" s="88" t="s">
        <v>110</v>
      </c>
      <c r="B107" s="89" t="s">
        <v>47</v>
      </c>
      <c r="C107" s="81" t="s">
        <v>73</v>
      </c>
      <c r="D107" s="81" t="s">
        <v>80</v>
      </c>
      <c r="E107" s="81" t="s">
        <v>161</v>
      </c>
      <c r="F107" s="81" t="s">
        <v>64</v>
      </c>
      <c r="G107" s="71">
        <v>513.6</v>
      </c>
      <c r="H107" s="71">
        <v>0</v>
      </c>
      <c r="I107" s="71">
        <v>0</v>
      </c>
    </row>
    <row r="108" spans="1:9" s="66" customFormat="1" ht="16.5" customHeight="1">
      <c r="A108" s="114" t="s">
        <v>296</v>
      </c>
      <c r="B108" s="89" t="s">
        <v>47</v>
      </c>
      <c r="C108" s="81" t="s">
        <v>73</v>
      </c>
      <c r="D108" s="81" t="s">
        <v>80</v>
      </c>
      <c r="E108" s="81" t="s">
        <v>161</v>
      </c>
      <c r="F108" s="81" t="s">
        <v>298</v>
      </c>
      <c r="G108" s="71">
        <v>50</v>
      </c>
      <c r="H108" s="71">
        <v>0</v>
      </c>
      <c r="I108" s="71">
        <v>0</v>
      </c>
    </row>
    <row r="109" spans="1:9" s="66" customFormat="1" ht="28.5" customHeight="1">
      <c r="A109" s="100" t="s">
        <v>25</v>
      </c>
      <c r="B109" s="93" t="s">
        <v>47</v>
      </c>
      <c r="C109" s="94" t="s">
        <v>73</v>
      </c>
      <c r="D109" s="94" t="s">
        <v>103</v>
      </c>
      <c r="E109" s="94"/>
      <c r="F109" s="94"/>
      <c r="G109" s="69">
        <f aca="true" t="shared" si="11" ref="G109:I112">G110</f>
        <v>1936.775</v>
      </c>
      <c r="H109" s="69">
        <f t="shared" si="11"/>
        <v>2014.105</v>
      </c>
      <c r="I109" s="69">
        <f t="shared" si="11"/>
        <v>2094.5280000000002</v>
      </c>
    </row>
    <row r="110" spans="1:9" s="66" customFormat="1" ht="18" customHeight="1">
      <c r="A110" s="88" t="s">
        <v>112</v>
      </c>
      <c r="B110" s="89" t="s">
        <v>47</v>
      </c>
      <c r="C110" s="81" t="s">
        <v>73</v>
      </c>
      <c r="D110" s="81" t="s">
        <v>103</v>
      </c>
      <c r="E110" s="81" t="s">
        <v>107</v>
      </c>
      <c r="F110" s="94"/>
      <c r="G110" s="71">
        <f t="shared" si="11"/>
        <v>1936.775</v>
      </c>
      <c r="H110" s="71">
        <f t="shared" si="11"/>
        <v>2014.105</v>
      </c>
      <c r="I110" s="71">
        <f t="shared" si="11"/>
        <v>2094.5280000000002</v>
      </c>
    </row>
    <row r="111" spans="1:9" s="66" customFormat="1" ht="17.25" customHeight="1">
      <c r="A111" s="88" t="s">
        <v>26</v>
      </c>
      <c r="B111" s="89" t="s">
        <v>47</v>
      </c>
      <c r="C111" s="81" t="s">
        <v>73</v>
      </c>
      <c r="D111" s="81" t="s">
        <v>103</v>
      </c>
      <c r="E111" s="81" t="s">
        <v>61</v>
      </c>
      <c r="F111" s="94"/>
      <c r="G111" s="71">
        <f t="shared" si="11"/>
        <v>1936.775</v>
      </c>
      <c r="H111" s="71">
        <f t="shared" si="11"/>
        <v>2014.105</v>
      </c>
      <c r="I111" s="71">
        <f t="shared" si="11"/>
        <v>2094.5280000000002</v>
      </c>
    </row>
    <row r="112" spans="1:9" s="66" customFormat="1" ht="15.75" customHeight="1">
      <c r="A112" s="88" t="s">
        <v>28</v>
      </c>
      <c r="B112" s="89" t="s">
        <v>47</v>
      </c>
      <c r="C112" s="81" t="s">
        <v>73</v>
      </c>
      <c r="D112" s="81" t="s">
        <v>103</v>
      </c>
      <c r="E112" s="81" t="s">
        <v>72</v>
      </c>
      <c r="F112" s="94"/>
      <c r="G112" s="71">
        <f t="shared" si="11"/>
        <v>1936.775</v>
      </c>
      <c r="H112" s="71">
        <f t="shared" si="11"/>
        <v>2014.105</v>
      </c>
      <c r="I112" s="71">
        <f t="shared" si="11"/>
        <v>2094.5280000000002</v>
      </c>
    </row>
    <row r="113" spans="1:9" s="66" customFormat="1" ht="16.5" customHeight="1">
      <c r="A113" s="88" t="s">
        <v>114</v>
      </c>
      <c r="B113" s="89" t="s">
        <v>47</v>
      </c>
      <c r="C113" s="81" t="s">
        <v>73</v>
      </c>
      <c r="D113" s="81" t="s">
        <v>103</v>
      </c>
      <c r="E113" s="81" t="s">
        <v>113</v>
      </c>
      <c r="F113" s="109"/>
      <c r="G113" s="71">
        <f>G114+G118</f>
        <v>1936.775</v>
      </c>
      <c r="H113" s="71">
        <f>H114+H118</f>
        <v>2014.105</v>
      </c>
      <c r="I113" s="71">
        <f>I114+I118</f>
        <v>2094.5280000000002</v>
      </c>
    </row>
    <row r="114" spans="1:9" s="66" customFormat="1" ht="24" customHeight="1">
      <c r="A114" s="88" t="s">
        <v>38</v>
      </c>
      <c r="B114" s="89" t="s">
        <v>47</v>
      </c>
      <c r="C114" s="81" t="s">
        <v>73</v>
      </c>
      <c r="D114" s="81" t="s">
        <v>103</v>
      </c>
      <c r="E114" s="81" t="s">
        <v>115</v>
      </c>
      <c r="F114" s="109"/>
      <c r="G114" s="71">
        <f>G115+G116+G117</f>
        <v>1933.255</v>
      </c>
      <c r="H114" s="71">
        <f>H115+H116</f>
        <v>2010.585</v>
      </c>
      <c r="I114" s="71">
        <f>I115+I116</f>
        <v>2091.0080000000003</v>
      </c>
    </row>
    <row r="115" spans="1:9" s="66" customFormat="1" ht="19.5" customHeight="1">
      <c r="A115" s="88" t="s">
        <v>63</v>
      </c>
      <c r="B115" s="89" t="s">
        <v>47</v>
      </c>
      <c r="C115" s="81" t="s">
        <v>73</v>
      </c>
      <c r="D115" s="81" t="s">
        <v>103</v>
      </c>
      <c r="E115" s="81" t="s">
        <v>115</v>
      </c>
      <c r="F115" s="81" t="s">
        <v>59</v>
      </c>
      <c r="G115" s="71">
        <v>1836.53533</v>
      </c>
      <c r="H115" s="71">
        <v>1910.055</v>
      </c>
      <c r="I115" s="71">
        <v>1986.458</v>
      </c>
    </row>
    <row r="116" spans="1:9" s="66" customFormat="1" ht="16.5" customHeight="1">
      <c r="A116" s="88" t="s">
        <v>110</v>
      </c>
      <c r="B116" s="89" t="s">
        <v>47</v>
      </c>
      <c r="C116" s="81" t="s">
        <v>73</v>
      </c>
      <c r="D116" s="81" t="s">
        <v>103</v>
      </c>
      <c r="E116" s="81" t="s">
        <v>115</v>
      </c>
      <c r="F116" s="81" t="s">
        <v>64</v>
      </c>
      <c r="G116" s="71">
        <v>96.66</v>
      </c>
      <c r="H116" s="71">
        <v>100.53</v>
      </c>
      <c r="I116" s="71">
        <v>104.55</v>
      </c>
    </row>
    <row r="117" spans="1:9" s="66" customFormat="1" ht="16.5" customHeight="1">
      <c r="A117" s="114" t="s">
        <v>296</v>
      </c>
      <c r="B117" s="89" t="s">
        <v>47</v>
      </c>
      <c r="C117" s="81" t="s">
        <v>73</v>
      </c>
      <c r="D117" s="81" t="s">
        <v>103</v>
      </c>
      <c r="E117" s="81" t="s">
        <v>115</v>
      </c>
      <c r="F117" s="81" t="s">
        <v>298</v>
      </c>
      <c r="G117" s="71">
        <v>0.05967</v>
      </c>
      <c r="H117" s="71">
        <v>0</v>
      </c>
      <c r="I117" s="71">
        <v>0</v>
      </c>
    </row>
    <row r="118" spans="1:9" s="66" customFormat="1" ht="23.25" customHeight="1">
      <c r="A118" s="88" t="s">
        <v>173</v>
      </c>
      <c r="B118" s="89" t="s">
        <v>47</v>
      </c>
      <c r="C118" s="81" t="s">
        <v>73</v>
      </c>
      <c r="D118" s="81" t="s">
        <v>103</v>
      </c>
      <c r="E118" s="81" t="s">
        <v>174</v>
      </c>
      <c r="F118" s="81"/>
      <c r="G118" s="71">
        <f>G119</f>
        <v>3.52</v>
      </c>
      <c r="H118" s="71">
        <f>H119</f>
        <v>3.52</v>
      </c>
      <c r="I118" s="71">
        <f>I119</f>
        <v>3.52</v>
      </c>
    </row>
    <row r="119" spans="1:9" s="66" customFormat="1" ht="17.25" customHeight="1">
      <c r="A119" s="88" t="s">
        <v>110</v>
      </c>
      <c r="B119" s="89" t="s">
        <v>47</v>
      </c>
      <c r="C119" s="81" t="s">
        <v>73</v>
      </c>
      <c r="D119" s="81" t="s">
        <v>103</v>
      </c>
      <c r="E119" s="81" t="s">
        <v>174</v>
      </c>
      <c r="F119" s="81" t="s">
        <v>64</v>
      </c>
      <c r="G119" s="71">
        <v>3.52</v>
      </c>
      <c r="H119" s="71">
        <v>3.52</v>
      </c>
      <c r="I119" s="71">
        <v>3.52</v>
      </c>
    </row>
    <row r="120" spans="1:9" s="66" customFormat="1" ht="18" customHeight="1">
      <c r="A120" s="100" t="s">
        <v>4</v>
      </c>
      <c r="B120" s="93" t="s">
        <v>47</v>
      </c>
      <c r="C120" s="94" t="s">
        <v>58</v>
      </c>
      <c r="D120" s="94" t="s">
        <v>57</v>
      </c>
      <c r="E120" s="94"/>
      <c r="F120" s="94"/>
      <c r="G120" s="69">
        <f>G121+G140</f>
        <v>51615.947340000006</v>
      </c>
      <c r="H120" s="69">
        <f>H121+H140</f>
        <v>1619.38</v>
      </c>
      <c r="I120" s="69">
        <f>I121+I140</f>
        <v>1619.3836</v>
      </c>
    </row>
    <row r="121" spans="1:9" s="66" customFormat="1" ht="16.5" customHeight="1">
      <c r="A121" s="100" t="s">
        <v>111</v>
      </c>
      <c r="B121" s="93" t="s">
        <v>47</v>
      </c>
      <c r="C121" s="94" t="s">
        <v>58</v>
      </c>
      <c r="D121" s="94" t="s">
        <v>106</v>
      </c>
      <c r="E121" s="94"/>
      <c r="F121" s="94"/>
      <c r="G121" s="69">
        <f>G122+G127</f>
        <v>48046.899840000005</v>
      </c>
      <c r="H121" s="69">
        <f>H122+H127</f>
        <v>1619.38</v>
      </c>
      <c r="I121" s="69">
        <f>I122+I127</f>
        <v>1619.3836</v>
      </c>
    </row>
    <row r="122" spans="1:9" s="66" customFormat="1" ht="27" customHeight="1">
      <c r="A122" s="92" t="s">
        <v>178</v>
      </c>
      <c r="B122" s="93" t="s">
        <v>47</v>
      </c>
      <c r="C122" s="94" t="s">
        <v>58</v>
      </c>
      <c r="D122" s="94" t="s">
        <v>106</v>
      </c>
      <c r="E122" s="94" t="s">
        <v>196</v>
      </c>
      <c r="F122" s="94"/>
      <c r="G122" s="69">
        <f aca="true" t="shared" si="12" ref="G122:I123">G123</f>
        <v>2195.462</v>
      </c>
      <c r="H122" s="69">
        <f t="shared" si="12"/>
        <v>0</v>
      </c>
      <c r="I122" s="69">
        <f t="shared" si="12"/>
        <v>0</v>
      </c>
    </row>
    <row r="123" spans="1:9" s="66" customFormat="1" ht="23.25" customHeight="1">
      <c r="A123" s="88" t="s">
        <v>162</v>
      </c>
      <c r="B123" s="89" t="s">
        <v>47</v>
      </c>
      <c r="C123" s="81" t="s">
        <v>58</v>
      </c>
      <c r="D123" s="81" t="s">
        <v>106</v>
      </c>
      <c r="E123" s="81" t="s">
        <v>203</v>
      </c>
      <c r="F123" s="81"/>
      <c r="G123" s="71">
        <f t="shared" si="12"/>
        <v>2195.462</v>
      </c>
      <c r="H123" s="71">
        <f t="shared" si="12"/>
        <v>0</v>
      </c>
      <c r="I123" s="71">
        <f t="shared" si="12"/>
        <v>0</v>
      </c>
    </row>
    <row r="124" spans="1:9" s="66" customFormat="1" ht="17.25" customHeight="1">
      <c r="A124" s="88" t="s">
        <v>163</v>
      </c>
      <c r="B124" s="89" t="s">
        <v>47</v>
      </c>
      <c r="C124" s="81" t="s">
        <v>58</v>
      </c>
      <c r="D124" s="81" t="s">
        <v>106</v>
      </c>
      <c r="E124" s="81" t="s">
        <v>204</v>
      </c>
      <c r="F124" s="81"/>
      <c r="G124" s="71">
        <f>G125</f>
        <v>2195.462</v>
      </c>
      <c r="H124" s="71">
        <f>H125+H126</f>
        <v>0</v>
      </c>
      <c r="I124" s="71">
        <f>I125+I126</f>
        <v>0</v>
      </c>
    </row>
    <row r="125" spans="1:9" s="66" customFormat="1" ht="15.75" customHeight="1">
      <c r="A125" s="88" t="s">
        <v>164</v>
      </c>
      <c r="B125" s="89" t="s">
        <v>47</v>
      </c>
      <c r="C125" s="81" t="s">
        <v>58</v>
      </c>
      <c r="D125" s="81" t="s">
        <v>106</v>
      </c>
      <c r="E125" s="81" t="s">
        <v>205</v>
      </c>
      <c r="F125" s="81"/>
      <c r="G125" s="71">
        <f>G126</f>
        <v>2195.462</v>
      </c>
      <c r="H125" s="71">
        <f>H126</f>
        <v>0</v>
      </c>
      <c r="I125" s="71">
        <f>I126</f>
        <v>0</v>
      </c>
    </row>
    <row r="126" spans="1:9" s="66" customFormat="1" ht="16.5" customHeight="1">
      <c r="A126" s="88" t="s">
        <v>88</v>
      </c>
      <c r="B126" s="89" t="s">
        <v>47</v>
      </c>
      <c r="C126" s="81" t="s">
        <v>58</v>
      </c>
      <c r="D126" s="81" t="s">
        <v>106</v>
      </c>
      <c r="E126" s="81" t="s">
        <v>205</v>
      </c>
      <c r="F126" s="81" t="s">
        <v>84</v>
      </c>
      <c r="G126" s="71">
        <v>2195.462</v>
      </c>
      <c r="H126" s="71">
        <v>0</v>
      </c>
      <c r="I126" s="71">
        <v>0</v>
      </c>
    </row>
    <row r="127" spans="1:9" ht="36" customHeight="1">
      <c r="A127" s="92" t="s">
        <v>287</v>
      </c>
      <c r="B127" s="93" t="s">
        <v>47</v>
      </c>
      <c r="C127" s="94" t="s">
        <v>58</v>
      </c>
      <c r="D127" s="94" t="s">
        <v>106</v>
      </c>
      <c r="E127" s="94" t="s">
        <v>100</v>
      </c>
      <c r="F127" s="94"/>
      <c r="G127" s="69">
        <f aca="true" t="shared" si="13" ref="G127:I128">G128</f>
        <v>45851.437840000006</v>
      </c>
      <c r="H127" s="69">
        <f t="shared" si="13"/>
        <v>1619.38</v>
      </c>
      <c r="I127" s="69">
        <f t="shared" si="13"/>
        <v>1619.3836</v>
      </c>
    </row>
    <row r="128" spans="1:9" ht="25.5" customHeight="1">
      <c r="A128" s="88" t="s">
        <v>86</v>
      </c>
      <c r="B128" s="89" t="s">
        <v>47</v>
      </c>
      <c r="C128" s="81" t="s">
        <v>58</v>
      </c>
      <c r="D128" s="81" t="s">
        <v>106</v>
      </c>
      <c r="E128" s="81" t="s">
        <v>101</v>
      </c>
      <c r="F128" s="81"/>
      <c r="G128" s="71">
        <f t="shared" si="13"/>
        <v>45851.437840000006</v>
      </c>
      <c r="H128" s="71">
        <f t="shared" si="13"/>
        <v>1619.38</v>
      </c>
      <c r="I128" s="71">
        <f t="shared" si="13"/>
        <v>1619.3836</v>
      </c>
    </row>
    <row r="129" spans="1:9" ht="27.75" customHeight="1">
      <c r="A129" s="88" t="s">
        <v>87</v>
      </c>
      <c r="B129" s="89" t="s">
        <v>47</v>
      </c>
      <c r="C129" s="81" t="s">
        <v>58</v>
      </c>
      <c r="D129" s="81" t="s">
        <v>106</v>
      </c>
      <c r="E129" s="81" t="s">
        <v>102</v>
      </c>
      <c r="F129" s="81"/>
      <c r="G129" s="71">
        <f>G130+G132+G135+G137+G139</f>
        <v>45851.437840000006</v>
      </c>
      <c r="H129" s="71">
        <f>H130+H132+H135+H137+H139</f>
        <v>1619.38</v>
      </c>
      <c r="I129" s="71">
        <f>I130+I132+I135+I137+I139</f>
        <v>1619.3836</v>
      </c>
    </row>
    <row r="130" spans="1:9" s="66" customFormat="1" ht="15.75" customHeight="1">
      <c r="A130" s="88" t="s">
        <v>199</v>
      </c>
      <c r="B130" s="89" t="s">
        <v>47</v>
      </c>
      <c r="C130" s="81" t="s">
        <v>58</v>
      </c>
      <c r="D130" s="81" t="s">
        <v>106</v>
      </c>
      <c r="E130" s="81" t="s">
        <v>125</v>
      </c>
      <c r="F130" s="81"/>
      <c r="G130" s="71">
        <f>G131</f>
        <v>1977.601</v>
      </c>
      <c r="H130" s="71">
        <f>H131</f>
        <v>1419.38</v>
      </c>
      <c r="I130" s="71">
        <f>I131</f>
        <v>1419.3836</v>
      </c>
    </row>
    <row r="131" spans="1:9" s="66" customFormat="1" ht="18.75" customHeight="1">
      <c r="A131" s="88" t="s">
        <v>110</v>
      </c>
      <c r="B131" s="89" t="s">
        <v>47</v>
      </c>
      <c r="C131" s="81" t="s">
        <v>58</v>
      </c>
      <c r="D131" s="81" t="s">
        <v>106</v>
      </c>
      <c r="E131" s="81" t="s">
        <v>125</v>
      </c>
      <c r="F131" s="81" t="s">
        <v>64</v>
      </c>
      <c r="G131" s="58">
        <v>1977.601</v>
      </c>
      <c r="H131" s="71">
        <v>1419.38</v>
      </c>
      <c r="I131" s="71">
        <v>1419.3836</v>
      </c>
    </row>
    <row r="132" spans="1:9" ht="23.25" customHeight="1">
      <c r="A132" s="88" t="s">
        <v>200</v>
      </c>
      <c r="B132" s="89" t="s">
        <v>47</v>
      </c>
      <c r="C132" s="81" t="s">
        <v>58</v>
      </c>
      <c r="D132" s="81" t="s">
        <v>106</v>
      </c>
      <c r="E132" s="81" t="s">
        <v>142</v>
      </c>
      <c r="F132" s="81"/>
      <c r="G132" s="71">
        <f>G133</f>
        <v>43773.83684</v>
      </c>
      <c r="H132" s="71">
        <f>H133</f>
        <v>100</v>
      </c>
      <c r="I132" s="71">
        <f>I133</f>
        <v>100</v>
      </c>
    </row>
    <row r="133" spans="1:9" ht="18" customHeight="1">
      <c r="A133" s="88" t="s">
        <v>110</v>
      </c>
      <c r="B133" s="89" t="s">
        <v>47</v>
      </c>
      <c r="C133" s="81" t="s">
        <v>58</v>
      </c>
      <c r="D133" s="81" t="s">
        <v>106</v>
      </c>
      <c r="E133" s="81" t="s">
        <v>142</v>
      </c>
      <c r="F133" s="81" t="s">
        <v>64</v>
      </c>
      <c r="G133" s="71">
        <v>43773.83684</v>
      </c>
      <c r="H133" s="71">
        <v>100</v>
      </c>
      <c r="I133" s="71">
        <v>100</v>
      </c>
    </row>
    <row r="134" spans="1:9" ht="18" customHeight="1">
      <c r="A134" s="88" t="s">
        <v>288</v>
      </c>
      <c r="B134" s="89" t="s">
        <v>47</v>
      </c>
      <c r="C134" s="81" t="s">
        <v>58</v>
      </c>
      <c r="D134" s="81" t="s">
        <v>106</v>
      </c>
      <c r="E134" s="81" t="s">
        <v>317</v>
      </c>
      <c r="F134" s="81"/>
      <c r="G134" s="71">
        <f>G135</f>
        <v>90</v>
      </c>
      <c r="H134" s="71">
        <f>H135</f>
        <v>90</v>
      </c>
      <c r="I134" s="71">
        <f>I135</f>
        <v>90</v>
      </c>
    </row>
    <row r="135" spans="1:9" ht="18" customHeight="1">
      <c r="A135" s="88" t="s">
        <v>88</v>
      </c>
      <c r="B135" s="89" t="s">
        <v>47</v>
      </c>
      <c r="C135" s="81" t="s">
        <v>58</v>
      </c>
      <c r="D135" s="81" t="s">
        <v>106</v>
      </c>
      <c r="E135" s="81" t="s">
        <v>317</v>
      </c>
      <c r="F135" s="81" t="s">
        <v>84</v>
      </c>
      <c r="G135" s="71">
        <v>90</v>
      </c>
      <c r="H135" s="71">
        <v>90</v>
      </c>
      <c r="I135" s="71">
        <v>90</v>
      </c>
    </row>
    <row r="136" spans="1:9" ht="18" customHeight="1">
      <c r="A136" s="88" t="s">
        <v>269</v>
      </c>
      <c r="B136" s="89" t="s">
        <v>47</v>
      </c>
      <c r="C136" s="81" t="s">
        <v>58</v>
      </c>
      <c r="D136" s="81" t="s">
        <v>106</v>
      </c>
      <c r="E136" s="81" t="s">
        <v>318</v>
      </c>
      <c r="F136" s="81"/>
      <c r="G136" s="71">
        <f>G137</f>
        <v>0</v>
      </c>
      <c r="H136" s="71">
        <f>H137</f>
        <v>0</v>
      </c>
      <c r="I136" s="71">
        <f>I137</f>
        <v>0</v>
      </c>
    </row>
    <row r="137" spans="1:9" ht="18" customHeight="1">
      <c r="A137" s="88" t="s">
        <v>110</v>
      </c>
      <c r="B137" s="89" t="s">
        <v>47</v>
      </c>
      <c r="C137" s="81" t="s">
        <v>58</v>
      </c>
      <c r="D137" s="81" t="s">
        <v>106</v>
      </c>
      <c r="E137" s="81" t="s">
        <v>318</v>
      </c>
      <c r="F137" s="81" t="s">
        <v>64</v>
      </c>
      <c r="G137" s="63">
        <v>0</v>
      </c>
      <c r="H137" s="71">
        <v>0</v>
      </c>
      <c r="I137" s="71">
        <v>0</v>
      </c>
    </row>
    <row r="138" spans="1:9" ht="18" customHeight="1">
      <c r="A138" s="88" t="s">
        <v>270</v>
      </c>
      <c r="B138" s="89" t="s">
        <v>47</v>
      </c>
      <c r="C138" s="81" t="s">
        <v>58</v>
      </c>
      <c r="D138" s="81" t="s">
        <v>106</v>
      </c>
      <c r="E138" s="81" t="s">
        <v>319</v>
      </c>
      <c r="F138" s="81"/>
      <c r="G138" s="71">
        <f>G139</f>
        <v>10</v>
      </c>
      <c r="H138" s="71">
        <f>H139</f>
        <v>10</v>
      </c>
      <c r="I138" s="71">
        <f>I139</f>
        <v>10</v>
      </c>
    </row>
    <row r="139" spans="1:9" ht="18" customHeight="1">
      <c r="A139" s="88" t="s">
        <v>110</v>
      </c>
      <c r="B139" s="89" t="s">
        <v>47</v>
      </c>
      <c r="C139" s="81" t="s">
        <v>58</v>
      </c>
      <c r="D139" s="81" t="s">
        <v>106</v>
      </c>
      <c r="E139" s="81" t="s">
        <v>319</v>
      </c>
      <c r="F139" s="81" t="s">
        <v>64</v>
      </c>
      <c r="G139" s="71">
        <v>10</v>
      </c>
      <c r="H139" s="71">
        <v>10</v>
      </c>
      <c r="I139" s="71">
        <v>10</v>
      </c>
    </row>
    <row r="140" spans="1:9" s="66" customFormat="1" ht="18" customHeight="1">
      <c r="A140" s="100" t="s">
        <v>179</v>
      </c>
      <c r="B140" s="93" t="s">
        <v>47</v>
      </c>
      <c r="C140" s="94" t="s">
        <v>58</v>
      </c>
      <c r="D140" s="94" t="s">
        <v>78</v>
      </c>
      <c r="E140" s="94"/>
      <c r="F140" s="94"/>
      <c r="G140" s="69">
        <f>G141+G146</f>
        <v>3569.0474999999997</v>
      </c>
      <c r="H140" s="69">
        <f aca="true" t="shared" si="14" ref="H140:I144">H141</f>
        <v>0</v>
      </c>
      <c r="I140" s="69">
        <f t="shared" si="14"/>
        <v>0</v>
      </c>
    </row>
    <row r="141" spans="1:9" s="66" customFormat="1" ht="16.5" customHeight="1">
      <c r="A141" s="95" t="s">
        <v>27</v>
      </c>
      <c r="B141" s="93" t="s">
        <v>47</v>
      </c>
      <c r="C141" s="81" t="s">
        <v>58</v>
      </c>
      <c r="D141" s="81" t="s">
        <v>78</v>
      </c>
      <c r="E141" s="81" t="s">
        <v>62</v>
      </c>
      <c r="F141" s="94"/>
      <c r="G141" s="69">
        <f>G142</f>
        <v>2340</v>
      </c>
      <c r="H141" s="69">
        <f t="shared" si="14"/>
        <v>0</v>
      </c>
      <c r="I141" s="69">
        <f t="shared" si="14"/>
        <v>0</v>
      </c>
    </row>
    <row r="142" spans="1:9" s="66" customFormat="1" ht="18.75" customHeight="1">
      <c r="A142" s="95" t="s">
        <v>28</v>
      </c>
      <c r="B142" s="89" t="s">
        <v>47</v>
      </c>
      <c r="C142" s="81" t="s">
        <v>58</v>
      </c>
      <c r="D142" s="81" t="s">
        <v>78</v>
      </c>
      <c r="E142" s="81" t="s">
        <v>99</v>
      </c>
      <c r="F142" s="94"/>
      <c r="G142" s="69">
        <f>G143</f>
        <v>2340</v>
      </c>
      <c r="H142" s="69">
        <f t="shared" si="14"/>
        <v>0</v>
      </c>
      <c r="I142" s="69">
        <f t="shared" si="14"/>
        <v>0</v>
      </c>
    </row>
    <row r="143" spans="1:9" s="66" customFormat="1" ht="18" customHeight="1">
      <c r="A143" s="95" t="s">
        <v>28</v>
      </c>
      <c r="B143" s="89" t="s">
        <v>47</v>
      </c>
      <c r="C143" s="81" t="s">
        <v>58</v>
      </c>
      <c r="D143" s="81" t="s">
        <v>78</v>
      </c>
      <c r="E143" s="81" t="s">
        <v>65</v>
      </c>
      <c r="F143" s="94"/>
      <c r="G143" s="69">
        <f>G144</f>
        <v>2340</v>
      </c>
      <c r="H143" s="69">
        <f t="shared" si="14"/>
        <v>0</v>
      </c>
      <c r="I143" s="69">
        <f t="shared" si="14"/>
        <v>0</v>
      </c>
    </row>
    <row r="144" spans="1:9" s="66" customFormat="1" ht="12.75" customHeight="1">
      <c r="A144" s="115" t="s">
        <v>180</v>
      </c>
      <c r="B144" s="89" t="s">
        <v>47</v>
      </c>
      <c r="C144" s="81" t="s">
        <v>58</v>
      </c>
      <c r="D144" s="81" t="s">
        <v>78</v>
      </c>
      <c r="E144" s="81" t="s">
        <v>207</v>
      </c>
      <c r="F144" s="81"/>
      <c r="G144" s="71">
        <f>G145</f>
        <v>2340</v>
      </c>
      <c r="H144" s="71">
        <f t="shared" si="14"/>
        <v>0</v>
      </c>
      <c r="I144" s="71">
        <f t="shared" si="14"/>
        <v>0</v>
      </c>
    </row>
    <row r="145" spans="1:9" s="66" customFormat="1" ht="21" customHeight="1">
      <c r="A145" s="88" t="s">
        <v>110</v>
      </c>
      <c r="B145" s="116" t="s">
        <v>47</v>
      </c>
      <c r="C145" s="81" t="s">
        <v>58</v>
      </c>
      <c r="D145" s="81" t="s">
        <v>78</v>
      </c>
      <c r="E145" s="81" t="s">
        <v>207</v>
      </c>
      <c r="F145" s="81" t="s">
        <v>64</v>
      </c>
      <c r="G145" s="71">
        <v>2340</v>
      </c>
      <c r="H145" s="71">
        <v>0</v>
      </c>
      <c r="I145" s="71">
        <v>0</v>
      </c>
    </row>
    <row r="146" spans="1:9" s="66" customFormat="1" ht="21" customHeight="1">
      <c r="A146" s="110" t="s">
        <v>326</v>
      </c>
      <c r="B146" s="89" t="s">
        <v>47</v>
      </c>
      <c r="C146" s="81" t="s">
        <v>58</v>
      </c>
      <c r="D146" s="81" t="s">
        <v>78</v>
      </c>
      <c r="E146" s="81" t="s">
        <v>191</v>
      </c>
      <c r="F146" s="81"/>
      <c r="G146" s="71">
        <f>G147</f>
        <v>1229.0475</v>
      </c>
      <c r="H146" s="71">
        <v>0</v>
      </c>
      <c r="I146" s="71">
        <v>0</v>
      </c>
    </row>
    <row r="147" spans="1:9" s="66" customFormat="1" ht="21" customHeight="1">
      <c r="A147" s="88" t="s">
        <v>291</v>
      </c>
      <c r="B147" s="89" t="s">
        <v>47</v>
      </c>
      <c r="C147" s="81" t="s">
        <v>58</v>
      </c>
      <c r="D147" s="81" t="s">
        <v>78</v>
      </c>
      <c r="E147" s="81" t="s">
        <v>293</v>
      </c>
      <c r="F147" s="81"/>
      <c r="G147" s="71">
        <f>G148</f>
        <v>1229.0475</v>
      </c>
      <c r="H147" s="71">
        <v>0</v>
      </c>
      <c r="I147" s="71">
        <v>0</v>
      </c>
    </row>
    <row r="148" spans="1:9" s="66" customFormat="1" ht="34.5" customHeight="1">
      <c r="A148" s="88" t="s">
        <v>292</v>
      </c>
      <c r="B148" s="89" t="s">
        <v>47</v>
      </c>
      <c r="C148" s="81" t="s">
        <v>58</v>
      </c>
      <c r="D148" s="81" t="s">
        <v>78</v>
      </c>
      <c r="E148" s="81" t="s">
        <v>294</v>
      </c>
      <c r="F148" s="81"/>
      <c r="G148" s="71">
        <f>G149</f>
        <v>1229.0475</v>
      </c>
      <c r="H148" s="71">
        <v>0</v>
      </c>
      <c r="I148" s="71">
        <v>0</v>
      </c>
    </row>
    <row r="149" spans="1:9" s="66" customFormat="1" ht="21" customHeight="1">
      <c r="A149" s="95" t="s">
        <v>180</v>
      </c>
      <c r="B149" s="89" t="s">
        <v>47</v>
      </c>
      <c r="C149" s="81" t="s">
        <v>58</v>
      </c>
      <c r="D149" s="81" t="s">
        <v>78</v>
      </c>
      <c r="E149" s="81" t="s">
        <v>295</v>
      </c>
      <c r="F149" s="81"/>
      <c r="G149" s="71">
        <f>G150</f>
        <v>1229.0475</v>
      </c>
      <c r="H149" s="71">
        <v>0</v>
      </c>
      <c r="I149" s="71">
        <v>0</v>
      </c>
    </row>
    <row r="150" spans="1:9" s="66" customFormat="1" ht="21" customHeight="1">
      <c r="A150" s="95" t="s">
        <v>110</v>
      </c>
      <c r="B150" s="89" t="s">
        <v>47</v>
      </c>
      <c r="C150" s="81" t="s">
        <v>58</v>
      </c>
      <c r="D150" s="81" t="s">
        <v>78</v>
      </c>
      <c r="E150" s="81" t="s">
        <v>295</v>
      </c>
      <c r="F150" s="81" t="s">
        <v>64</v>
      </c>
      <c r="G150" s="58">
        <v>1229.0475</v>
      </c>
      <c r="H150" s="71">
        <v>0</v>
      </c>
      <c r="I150" s="71">
        <v>0</v>
      </c>
    </row>
    <row r="151" spans="1:9" s="66" customFormat="1" ht="18" customHeight="1">
      <c r="A151" s="100" t="s">
        <v>166</v>
      </c>
      <c r="B151" s="93" t="s">
        <v>47</v>
      </c>
      <c r="C151" s="94" t="s">
        <v>83</v>
      </c>
      <c r="D151" s="94" t="s">
        <v>57</v>
      </c>
      <c r="E151" s="94"/>
      <c r="F151" s="94"/>
      <c r="G151" s="69">
        <f>G152+G173+G211+G261</f>
        <v>545907.18056</v>
      </c>
      <c r="H151" s="69">
        <f>H152+H173+H211+H261</f>
        <v>101685.52352</v>
      </c>
      <c r="I151" s="69">
        <f>I152+I173+I211+I261</f>
        <v>17727.218</v>
      </c>
    </row>
    <row r="152" spans="1:9" s="66" customFormat="1" ht="14.25" customHeight="1">
      <c r="A152" s="100" t="s">
        <v>24</v>
      </c>
      <c r="B152" s="93" t="s">
        <v>47</v>
      </c>
      <c r="C152" s="117" t="s">
        <v>83</v>
      </c>
      <c r="D152" s="117" t="s">
        <v>56</v>
      </c>
      <c r="E152" s="117"/>
      <c r="F152" s="117"/>
      <c r="G152" s="69">
        <f>G153+G162</f>
        <v>189730.06895000002</v>
      </c>
      <c r="H152" s="69">
        <f>H153+H162</f>
        <v>58968.4994</v>
      </c>
      <c r="I152" s="69">
        <f>I153+I162</f>
        <v>0</v>
      </c>
    </row>
    <row r="153" spans="1:9" s="66" customFormat="1" ht="27" customHeight="1">
      <c r="A153" s="110" t="s">
        <v>326</v>
      </c>
      <c r="B153" s="93" t="s">
        <v>47</v>
      </c>
      <c r="C153" s="94" t="s">
        <v>83</v>
      </c>
      <c r="D153" s="94" t="s">
        <v>56</v>
      </c>
      <c r="E153" s="94" t="s">
        <v>191</v>
      </c>
      <c r="F153" s="81"/>
      <c r="G153" s="69">
        <f aca="true" t="shared" si="15" ref="G153:I154">G154</f>
        <v>1400.8156299999998</v>
      </c>
      <c r="H153" s="69">
        <f t="shared" si="15"/>
        <v>0</v>
      </c>
      <c r="I153" s="69">
        <f t="shared" si="15"/>
        <v>0</v>
      </c>
    </row>
    <row r="154" spans="1:9" s="66" customFormat="1" ht="16.5" customHeight="1">
      <c r="A154" s="88" t="s">
        <v>289</v>
      </c>
      <c r="B154" s="89" t="s">
        <v>47</v>
      </c>
      <c r="C154" s="81" t="s">
        <v>83</v>
      </c>
      <c r="D154" s="81" t="s">
        <v>56</v>
      </c>
      <c r="E154" s="81" t="s">
        <v>192</v>
      </c>
      <c r="F154" s="81"/>
      <c r="G154" s="69">
        <f t="shared" si="15"/>
        <v>1400.8156299999998</v>
      </c>
      <c r="H154" s="69">
        <f t="shared" si="15"/>
        <v>0</v>
      </c>
      <c r="I154" s="69">
        <f t="shared" si="15"/>
        <v>0</v>
      </c>
    </row>
    <row r="155" spans="1:9" s="66" customFormat="1" ht="23.25" customHeight="1">
      <c r="A155" s="91" t="s">
        <v>190</v>
      </c>
      <c r="B155" s="89" t="s">
        <v>47</v>
      </c>
      <c r="C155" s="81" t="s">
        <v>83</v>
      </c>
      <c r="D155" s="81" t="s">
        <v>56</v>
      </c>
      <c r="E155" s="81" t="s">
        <v>193</v>
      </c>
      <c r="F155" s="81"/>
      <c r="G155" s="71">
        <f>G158+G157+G160</f>
        <v>1400.8156299999998</v>
      </c>
      <c r="H155" s="71">
        <f>H158</f>
        <v>0</v>
      </c>
      <c r="I155" s="71">
        <f>I158</f>
        <v>0</v>
      </c>
    </row>
    <row r="156" spans="1:9" s="66" customFormat="1" ht="23.25" customHeight="1">
      <c r="A156" s="114" t="s">
        <v>31</v>
      </c>
      <c r="B156" s="89" t="s">
        <v>47</v>
      </c>
      <c r="C156" s="81" t="s">
        <v>83</v>
      </c>
      <c r="D156" s="81" t="s">
        <v>56</v>
      </c>
      <c r="E156" s="81" t="s">
        <v>194</v>
      </c>
      <c r="F156" s="81"/>
      <c r="G156" s="71">
        <f>G157</f>
        <v>184.53839</v>
      </c>
      <c r="H156" s="71">
        <v>0</v>
      </c>
      <c r="I156" s="71">
        <v>0</v>
      </c>
    </row>
    <row r="157" spans="1:9" s="66" customFormat="1" ht="23.25" customHeight="1">
      <c r="A157" s="114" t="s">
        <v>110</v>
      </c>
      <c r="B157" s="89" t="s">
        <v>47</v>
      </c>
      <c r="C157" s="81" t="s">
        <v>83</v>
      </c>
      <c r="D157" s="81" t="s">
        <v>56</v>
      </c>
      <c r="E157" s="81" t="s">
        <v>194</v>
      </c>
      <c r="F157" s="81" t="s">
        <v>64</v>
      </c>
      <c r="G157" s="71">
        <v>184.53839</v>
      </c>
      <c r="H157" s="71">
        <v>0</v>
      </c>
      <c r="I157" s="71">
        <v>0</v>
      </c>
    </row>
    <row r="158" spans="1:9" s="66" customFormat="1" ht="26.25" customHeight="1">
      <c r="A158" s="88" t="s">
        <v>109</v>
      </c>
      <c r="B158" s="89" t="s">
        <v>47</v>
      </c>
      <c r="C158" s="81" t="s">
        <v>83</v>
      </c>
      <c r="D158" s="81" t="s">
        <v>56</v>
      </c>
      <c r="E158" s="81" t="s">
        <v>195</v>
      </c>
      <c r="F158" s="81"/>
      <c r="G158" s="71">
        <f>G159</f>
        <v>1216.27724</v>
      </c>
      <c r="H158" s="71">
        <v>0</v>
      </c>
      <c r="I158" s="71">
        <f>I159</f>
        <v>0</v>
      </c>
    </row>
    <row r="159" spans="1:9" s="66" customFormat="1" ht="15.75" customHeight="1">
      <c r="A159" s="88" t="s">
        <v>110</v>
      </c>
      <c r="B159" s="89" t="s">
        <v>47</v>
      </c>
      <c r="C159" s="81" t="s">
        <v>83</v>
      </c>
      <c r="D159" s="81" t="s">
        <v>56</v>
      </c>
      <c r="E159" s="81" t="s">
        <v>195</v>
      </c>
      <c r="F159" s="81" t="s">
        <v>64</v>
      </c>
      <c r="G159" s="71">
        <v>1216.27724</v>
      </c>
      <c r="H159" s="71">
        <v>0</v>
      </c>
      <c r="I159" s="71">
        <v>0</v>
      </c>
    </row>
    <row r="160" spans="1:9" s="66" customFormat="1" ht="22.5">
      <c r="A160" s="88" t="s">
        <v>388</v>
      </c>
      <c r="B160" s="89" t="s">
        <v>47</v>
      </c>
      <c r="C160" s="81" t="s">
        <v>83</v>
      </c>
      <c r="D160" s="81" t="s">
        <v>56</v>
      </c>
      <c r="E160" s="81" t="s">
        <v>389</v>
      </c>
      <c r="F160" s="81"/>
      <c r="G160" s="58">
        <v>0</v>
      </c>
      <c r="H160" s="71">
        <f>H161</f>
        <v>0</v>
      </c>
      <c r="I160" s="71">
        <f>I161</f>
        <v>0</v>
      </c>
    </row>
    <row r="161" spans="1:9" s="66" customFormat="1" ht="15.75" customHeight="1">
      <c r="A161" s="88" t="s">
        <v>110</v>
      </c>
      <c r="B161" s="89" t="s">
        <v>47</v>
      </c>
      <c r="C161" s="81" t="s">
        <v>83</v>
      </c>
      <c r="D161" s="81" t="s">
        <v>56</v>
      </c>
      <c r="E161" s="81" t="s">
        <v>389</v>
      </c>
      <c r="F161" s="81" t="s">
        <v>64</v>
      </c>
      <c r="G161" s="71">
        <v>1000</v>
      </c>
      <c r="H161" s="71">
        <v>0</v>
      </c>
      <c r="I161" s="71">
        <v>0</v>
      </c>
    </row>
    <row r="162" spans="1:9" s="66" customFormat="1" ht="36.75" customHeight="1">
      <c r="A162" s="110" t="s">
        <v>238</v>
      </c>
      <c r="B162" s="89" t="s">
        <v>47</v>
      </c>
      <c r="C162" s="81" t="s">
        <v>83</v>
      </c>
      <c r="D162" s="81" t="s">
        <v>56</v>
      </c>
      <c r="E162" s="94" t="s">
        <v>211</v>
      </c>
      <c r="F162" s="81"/>
      <c r="G162" s="69">
        <f>G163</f>
        <v>188329.25332000002</v>
      </c>
      <c r="H162" s="69">
        <f>H169</f>
        <v>58968.4994</v>
      </c>
      <c r="I162" s="69">
        <f>I172</f>
        <v>0</v>
      </c>
    </row>
    <row r="163" spans="1:9" s="66" customFormat="1" ht="26.25" customHeight="1">
      <c r="A163" s="95" t="s">
        <v>239</v>
      </c>
      <c r="B163" s="89" t="s">
        <v>47</v>
      </c>
      <c r="C163" s="81" t="s">
        <v>83</v>
      </c>
      <c r="D163" s="81" t="s">
        <v>56</v>
      </c>
      <c r="E163" s="81" t="s">
        <v>241</v>
      </c>
      <c r="F163" s="81"/>
      <c r="G163" s="71">
        <f>G164</f>
        <v>188329.25332000002</v>
      </c>
      <c r="H163" s="71">
        <f>H164</f>
        <v>0</v>
      </c>
      <c r="I163" s="71">
        <f>I164</f>
        <v>0</v>
      </c>
    </row>
    <row r="164" spans="1:9" s="66" customFormat="1" ht="26.25" customHeight="1">
      <c r="A164" s="95" t="s">
        <v>240</v>
      </c>
      <c r="B164" s="89" t="s">
        <v>47</v>
      </c>
      <c r="C164" s="81" t="s">
        <v>83</v>
      </c>
      <c r="D164" s="81" t="s">
        <v>56</v>
      </c>
      <c r="E164" s="81" t="s">
        <v>242</v>
      </c>
      <c r="F164" s="81"/>
      <c r="G164" s="71">
        <f>G168+G166</f>
        <v>188329.25332000002</v>
      </c>
      <c r="H164" s="71">
        <f>H165+H167</f>
        <v>0</v>
      </c>
      <c r="I164" s="71">
        <f>I166+I167</f>
        <v>0</v>
      </c>
    </row>
    <row r="165" spans="1:9" s="66" customFormat="1" ht="18.75" customHeight="1">
      <c r="A165" s="95" t="s">
        <v>236</v>
      </c>
      <c r="B165" s="89" t="s">
        <v>47</v>
      </c>
      <c r="C165" s="81" t="s">
        <v>83</v>
      </c>
      <c r="D165" s="81" t="s">
        <v>56</v>
      </c>
      <c r="E165" s="81" t="s">
        <v>243</v>
      </c>
      <c r="F165" s="81"/>
      <c r="G165" s="71">
        <f>G166</f>
        <v>103057.25346</v>
      </c>
      <c r="H165" s="71">
        <f>H166</f>
        <v>0</v>
      </c>
      <c r="I165" s="71">
        <v>0</v>
      </c>
    </row>
    <row r="166" spans="1:9" s="66" customFormat="1" ht="15" customHeight="1">
      <c r="A166" s="113" t="s">
        <v>88</v>
      </c>
      <c r="B166" s="89" t="s">
        <v>47</v>
      </c>
      <c r="C166" s="81" t="s">
        <v>83</v>
      </c>
      <c r="D166" s="81" t="s">
        <v>56</v>
      </c>
      <c r="E166" s="81" t="s">
        <v>243</v>
      </c>
      <c r="F166" s="81" t="s">
        <v>84</v>
      </c>
      <c r="G166" s="58">
        <v>103057.25346</v>
      </c>
      <c r="H166" s="71">
        <v>0</v>
      </c>
      <c r="I166" s="71">
        <v>0</v>
      </c>
    </row>
    <row r="167" spans="1:9" s="66" customFormat="1" ht="24.75" customHeight="1">
      <c r="A167" s="95" t="s">
        <v>236</v>
      </c>
      <c r="B167" s="89" t="s">
        <v>47</v>
      </c>
      <c r="C167" s="81" t="s">
        <v>83</v>
      </c>
      <c r="D167" s="81" t="s">
        <v>56</v>
      </c>
      <c r="E167" s="81" t="s">
        <v>244</v>
      </c>
      <c r="F167" s="81"/>
      <c r="G167" s="71">
        <f>G168</f>
        <v>85271.99986</v>
      </c>
      <c r="H167" s="71">
        <v>0</v>
      </c>
      <c r="I167" s="71">
        <f>I168</f>
        <v>0</v>
      </c>
    </row>
    <row r="168" spans="1:9" s="66" customFormat="1" ht="15.75" customHeight="1">
      <c r="A168" s="113" t="s">
        <v>88</v>
      </c>
      <c r="B168" s="89" t="s">
        <v>47</v>
      </c>
      <c r="C168" s="81" t="s">
        <v>83</v>
      </c>
      <c r="D168" s="81" t="s">
        <v>56</v>
      </c>
      <c r="E168" s="81" t="s">
        <v>244</v>
      </c>
      <c r="F168" s="81" t="s">
        <v>84</v>
      </c>
      <c r="G168" s="58">
        <v>85271.99986</v>
      </c>
      <c r="H168" s="71">
        <v>0</v>
      </c>
      <c r="I168" s="71">
        <v>0</v>
      </c>
    </row>
    <row r="169" spans="1:9" s="66" customFormat="1" ht="27.75" customHeight="1">
      <c r="A169" s="95" t="s">
        <v>257</v>
      </c>
      <c r="B169" s="89" t="s">
        <v>47</v>
      </c>
      <c r="C169" s="81" t="s">
        <v>83</v>
      </c>
      <c r="D169" s="81" t="s">
        <v>56</v>
      </c>
      <c r="E169" s="81" t="s">
        <v>260</v>
      </c>
      <c r="F169" s="81"/>
      <c r="G169" s="71">
        <v>0</v>
      </c>
      <c r="H169" s="71">
        <f aca="true" t="shared" si="16" ref="H169:I171">H170</f>
        <v>58968.4994</v>
      </c>
      <c r="I169" s="71">
        <f t="shared" si="16"/>
        <v>0</v>
      </c>
    </row>
    <row r="170" spans="1:9" s="66" customFormat="1" ht="27.75" customHeight="1">
      <c r="A170" s="95" t="s">
        <v>258</v>
      </c>
      <c r="B170" s="89" t="s">
        <v>47</v>
      </c>
      <c r="C170" s="81" t="s">
        <v>83</v>
      </c>
      <c r="D170" s="81" t="s">
        <v>56</v>
      </c>
      <c r="E170" s="81" t="s">
        <v>261</v>
      </c>
      <c r="F170" s="81"/>
      <c r="G170" s="71">
        <v>0</v>
      </c>
      <c r="H170" s="71">
        <f t="shared" si="16"/>
        <v>58968.4994</v>
      </c>
      <c r="I170" s="71">
        <f t="shared" si="16"/>
        <v>0</v>
      </c>
    </row>
    <row r="171" spans="1:9" s="66" customFormat="1" ht="17.25" customHeight="1">
      <c r="A171" s="95" t="s">
        <v>259</v>
      </c>
      <c r="B171" s="89" t="s">
        <v>47</v>
      </c>
      <c r="C171" s="81" t="s">
        <v>83</v>
      </c>
      <c r="D171" s="81" t="s">
        <v>56</v>
      </c>
      <c r="E171" s="81" t="s">
        <v>261</v>
      </c>
      <c r="F171" s="81"/>
      <c r="G171" s="71">
        <v>0</v>
      </c>
      <c r="H171" s="71">
        <f t="shared" si="16"/>
        <v>58968.4994</v>
      </c>
      <c r="I171" s="71">
        <f t="shared" si="16"/>
        <v>0</v>
      </c>
    </row>
    <row r="172" spans="1:9" s="66" customFormat="1" ht="16.5" customHeight="1">
      <c r="A172" s="113" t="s">
        <v>88</v>
      </c>
      <c r="B172" s="89" t="s">
        <v>47</v>
      </c>
      <c r="C172" s="81" t="s">
        <v>83</v>
      </c>
      <c r="D172" s="81" t="s">
        <v>56</v>
      </c>
      <c r="E172" s="81" t="s">
        <v>261</v>
      </c>
      <c r="F172" s="81" t="s">
        <v>84</v>
      </c>
      <c r="G172" s="71">
        <v>0</v>
      </c>
      <c r="H172" s="71">
        <v>58968.4994</v>
      </c>
      <c r="I172" s="71">
        <v>0</v>
      </c>
    </row>
    <row r="173" spans="1:9" s="66" customFormat="1" ht="21" customHeight="1">
      <c r="A173" s="100" t="s">
        <v>5</v>
      </c>
      <c r="B173" s="93" t="s">
        <v>47</v>
      </c>
      <c r="C173" s="94" t="s">
        <v>83</v>
      </c>
      <c r="D173" s="94" t="s">
        <v>69</v>
      </c>
      <c r="E173" s="94"/>
      <c r="F173" s="94"/>
      <c r="G173" s="69">
        <f>G174+G182+G194+G199+G204+G187</f>
        <v>18919.56089</v>
      </c>
      <c r="H173" s="69">
        <f>H174+H182+H194+H199+H204+H187</f>
        <v>11941.2</v>
      </c>
      <c r="I173" s="69">
        <f>I174+I182+I194+I199+I204+I187</f>
        <v>2439</v>
      </c>
    </row>
    <row r="174" spans="1:9" ht="21" customHeight="1">
      <c r="A174" s="92" t="s">
        <v>285</v>
      </c>
      <c r="B174" s="93" t="s">
        <v>47</v>
      </c>
      <c r="C174" s="94" t="s">
        <v>83</v>
      </c>
      <c r="D174" s="94" t="s">
        <v>69</v>
      </c>
      <c r="E174" s="94" t="s">
        <v>229</v>
      </c>
      <c r="F174" s="81"/>
      <c r="G174" s="69">
        <f>G175</f>
        <v>6308.28269</v>
      </c>
      <c r="H174" s="69">
        <f>H175</f>
        <v>0</v>
      </c>
      <c r="I174" s="69">
        <f>I175</f>
        <v>0</v>
      </c>
    </row>
    <row r="175" spans="1:9" ht="27.75" customHeight="1">
      <c r="A175" s="88" t="s">
        <v>286</v>
      </c>
      <c r="B175" s="89" t="s">
        <v>47</v>
      </c>
      <c r="C175" s="81" t="s">
        <v>83</v>
      </c>
      <c r="D175" s="81" t="s">
        <v>69</v>
      </c>
      <c r="E175" s="81" t="s">
        <v>230</v>
      </c>
      <c r="F175" s="81"/>
      <c r="G175" s="71">
        <f>G179+G178</f>
        <v>6308.28269</v>
      </c>
      <c r="H175" s="71">
        <f>H179</f>
        <v>0</v>
      </c>
      <c r="I175" s="71">
        <f>I179</f>
        <v>0</v>
      </c>
    </row>
    <row r="176" spans="1:9" ht="27.75" customHeight="1">
      <c r="A176" s="114" t="s">
        <v>359</v>
      </c>
      <c r="B176" s="89" t="s">
        <v>47</v>
      </c>
      <c r="C176" s="81" t="s">
        <v>83</v>
      </c>
      <c r="D176" s="81" t="s">
        <v>69</v>
      </c>
      <c r="E176" s="81" t="s">
        <v>360</v>
      </c>
      <c r="F176" s="81"/>
      <c r="G176" s="71">
        <f>G177</f>
        <v>6217.57269</v>
      </c>
      <c r="H176" s="71">
        <v>0</v>
      </c>
      <c r="I176" s="71">
        <v>0</v>
      </c>
    </row>
    <row r="177" spans="1:9" ht="24" customHeight="1">
      <c r="A177" s="114" t="s">
        <v>361</v>
      </c>
      <c r="B177" s="89" t="s">
        <v>47</v>
      </c>
      <c r="C177" s="81" t="s">
        <v>83</v>
      </c>
      <c r="D177" s="81" t="s">
        <v>69</v>
      </c>
      <c r="E177" s="81" t="s">
        <v>362</v>
      </c>
      <c r="F177" s="81"/>
      <c r="G177" s="71">
        <f>G178</f>
        <v>6217.57269</v>
      </c>
      <c r="H177" s="71">
        <v>0</v>
      </c>
      <c r="I177" s="71">
        <v>0</v>
      </c>
    </row>
    <row r="178" spans="1:9" ht="22.5" customHeight="1">
      <c r="A178" s="114" t="s">
        <v>110</v>
      </c>
      <c r="B178" s="89" t="s">
        <v>47</v>
      </c>
      <c r="C178" s="81" t="s">
        <v>83</v>
      </c>
      <c r="D178" s="81" t="s">
        <v>69</v>
      </c>
      <c r="E178" s="81" t="s">
        <v>362</v>
      </c>
      <c r="F178" s="81" t="s">
        <v>64</v>
      </c>
      <c r="G178" s="63">
        <v>6217.57269</v>
      </c>
      <c r="H178" s="71">
        <v>0</v>
      </c>
      <c r="I178" s="71">
        <v>0</v>
      </c>
    </row>
    <row r="179" spans="1:9" ht="26.25" customHeight="1">
      <c r="A179" s="88" t="s">
        <v>271</v>
      </c>
      <c r="B179" s="89" t="s">
        <v>47</v>
      </c>
      <c r="C179" s="81" t="s">
        <v>83</v>
      </c>
      <c r="D179" s="81" t="s">
        <v>69</v>
      </c>
      <c r="E179" s="81" t="s">
        <v>272</v>
      </c>
      <c r="F179" s="81"/>
      <c r="G179" s="71">
        <f aca="true" t="shared" si="17" ref="G179:I180">G180</f>
        <v>90.71</v>
      </c>
      <c r="H179" s="71">
        <f t="shared" si="17"/>
        <v>0</v>
      </c>
      <c r="I179" s="71">
        <f t="shared" si="17"/>
        <v>0</v>
      </c>
    </row>
    <row r="180" spans="1:9" ht="21" customHeight="1">
      <c r="A180" s="88" t="s">
        <v>273</v>
      </c>
      <c r="B180" s="89" t="s">
        <v>47</v>
      </c>
      <c r="C180" s="81" t="s">
        <v>83</v>
      </c>
      <c r="D180" s="81" t="s">
        <v>69</v>
      </c>
      <c r="E180" s="81" t="s">
        <v>320</v>
      </c>
      <c r="F180" s="81"/>
      <c r="G180" s="71">
        <f t="shared" si="17"/>
        <v>90.71</v>
      </c>
      <c r="H180" s="71">
        <f t="shared" si="17"/>
        <v>0</v>
      </c>
      <c r="I180" s="71">
        <f t="shared" si="17"/>
        <v>0</v>
      </c>
    </row>
    <row r="181" spans="1:9" ht="21" customHeight="1">
      <c r="A181" s="88" t="s">
        <v>110</v>
      </c>
      <c r="B181" s="89" t="s">
        <v>47</v>
      </c>
      <c r="C181" s="81" t="s">
        <v>83</v>
      </c>
      <c r="D181" s="81" t="s">
        <v>69</v>
      </c>
      <c r="E181" s="81" t="s">
        <v>320</v>
      </c>
      <c r="F181" s="81" t="s">
        <v>64</v>
      </c>
      <c r="G181" s="63">
        <v>90.71</v>
      </c>
      <c r="H181" s="71">
        <v>0</v>
      </c>
      <c r="I181" s="71">
        <v>0</v>
      </c>
    </row>
    <row r="182" spans="1:9" ht="21" customHeight="1">
      <c r="A182" s="92" t="s">
        <v>155</v>
      </c>
      <c r="B182" s="93" t="s">
        <v>47</v>
      </c>
      <c r="C182" s="94" t="s">
        <v>83</v>
      </c>
      <c r="D182" s="94" t="s">
        <v>69</v>
      </c>
      <c r="E182" s="94" t="s">
        <v>136</v>
      </c>
      <c r="F182" s="81"/>
      <c r="G182" s="69">
        <f aca="true" t="shared" si="18" ref="G182:I185">G183</f>
        <v>9526.2</v>
      </c>
      <c r="H182" s="69">
        <f t="shared" si="18"/>
        <v>9526.2</v>
      </c>
      <c r="I182" s="69">
        <f t="shared" si="18"/>
        <v>0</v>
      </c>
    </row>
    <row r="183" spans="1:9" ht="21" customHeight="1">
      <c r="A183" s="88" t="s">
        <v>139</v>
      </c>
      <c r="B183" s="89" t="s">
        <v>47</v>
      </c>
      <c r="C183" s="81" t="s">
        <v>83</v>
      </c>
      <c r="D183" s="81" t="s">
        <v>69</v>
      </c>
      <c r="E183" s="81" t="s">
        <v>135</v>
      </c>
      <c r="F183" s="81"/>
      <c r="G183" s="71">
        <f t="shared" si="18"/>
        <v>9526.2</v>
      </c>
      <c r="H183" s="71">
        <f t="shared" si="18"/>
        <v>9526.2</v>
      </c>
      <c r="I183" s="71">
        <f t="shared" si="18"/>
        <v>0</v>
      </c>
    </row>
    <row r="184" spans="1:9" ht="21" customHeight="1">
      <c r="A184" s="88" t="s">
        <v>140</v>
      </c>
      <c r="B184" s="89" t="s">
        <v>47</v>
      </c>
      <c r="C184" s="81" t="s">
        <v>83</v>
      </c>
      <c r="D184" s="81" t="s">
        <v>69</v>
      </c>
      <c r="E184" s="81" t="s">
        <v>137</v>
      </c>
      <c r="F184" s="81"/>
      <c r="G184" s="71">
        <f t="shared" si="18"/>
        <v>9526.2</v>
      </c>
      <c r="H184" s="71">
        <f t="shared" si="18"/>
        <v>9526.2</v>
      </c>
      <c r="I184" s="71">
        <f t="shared" si="18"/>
        <v>0</v>
      </c>
    </row>
    <row r="185" spans="1:9" ht="21" customHeight="1">
      <c r="A185" s="88" t="s">
        <v>246</v>
      </c>
      <c r="B185" s="89" t="s">
        <v>47</v>
      </c>
      <c r="C185" s="81" t="s">
        <v>83</v>
      </c>
      <c r="D185" s="81" t="s">
        <v>69</v>
      </c>
      <c r="E185" s="81" t="s">
        <v>245</v>
      </c>
      <c r="F185" s="81"/>
      <c r="G185" s="71">
        <f t="shared" si="18"/>
        <v>9526.2</v>
      </c>
      <c r="H185" s="71">
        <f t="shared" si="18"/>
        <v>9526.2</v>
      </c>
      <c r="I185" s="71">
        <f t="shared" si="18"/>
        <v>0</v>
      </c>
    </row>
    <row r="186" spans="1:9" ht="21" customHeight="1">
      <c r="A186" s="88" t="s">
        <v>110</v>
      </c>
      <c r="B186" s="89" t="s">
        <v>47</v>
      </c>
      <c r="C186" s="81" t="s">
        <v>83</v>
      </c>
      <c r="D186" s="81" t="s">
        <v>69</v>
      </c>
      <c r="E186" s="81" t="s">
        <v>245</v>
      </c>
      <c r="F186" s="81" t="s">
        <v>64</v>
      </c>
      <c r="G186" s="71">
        <v>9526.2</v>
      </c>
      <c r="H186" s="71">
        <v>9526.2</v>
      </c>
      <c r="I186" s="71">
        <v>0</v>
      </c>
    </row>
    <row r="187" spans="1:9" ht="27.75" customHeight="1">
      <c r="A187" s="110" t="s">
        <v>326</v>
      </c>
      <c r="B187" s="93" t="s">
        <v>47</v>
      </c>
      <c r="C187" s="94" t="s">
        <v>83</v>
      </c>
      <c r="D187" s="94" t="s">
        <v>69</v>
      </c>
      <c r="E187" s="94" t="s">
        <v>191</v>
      </c>
      <c r="F187" s="94"/>
      <c r="G187" s="69">
        <f aca="true" t="shared" si="19" ref="G187:I189">G188</f>
        <v>2757.4</v>
      </c>
      <c r="H187" s="69">
        <f t="shared" si="19"/>
        <v>2415</v>
      </c>
      <c r="I187" s="69">
        <f t="shared" si="19"/>
        <v>2439</v>
      </c>
    </row>
    <row r="188" spans="1:9" ht="21" customHeight="1">
      <c r="A188" s="95" t="s">
        <v>289</v>
      </c>
      <c r="B188" s="89" t="s">
        <v>47</v>
      </c>
      <c r="C188" s="81" t="s">
        <v>83</v>
      </c>
      <c r="D188" s="81" t="s">
        <v>69</v>
      </c>
      <c r="E188" s="81" t="s">
        <v>192</v>
      </c>
      <c r="F188" s="81"/>
      <c r="G188" s="71">
        <f t="shared" si="19"/>
        <v>2757.4</v>
      </c>
      <c r="H188" s="71">
        <f t="shared" si="19"/>
        <v>2415</v>
      </c>
      <c r="I188" s="71">
        <f t="shared" si="19"/>
        <v>2439</v>
      </c>
    </row>
    <row r="189" spans="1:9" ht="33.75" customHeight="1">
      <c r="A189" s="88" t="s">
        <v>349</v>
      </c>
      <c r="B189" s="89" t="s">
        <v>47</v>
      </c>
      <c r="C189" s="81" t="s">
        <v>83</v>
      </c>
      <c r="D189" s="81" t="s">
        <v>69</v>
      </c>
      <c r="E189" s="81" t="s">
        <v>300</v>
      </c>
      <c r="F189" s="81"/>
      <c r="G189" s="71">
        <f t="shared" si="19"/>
        <v>2757.4</v>
      </c>
      <c r="H189" s="71">
        <f t="shared" si="19"/>
        <v>2415</v>
      </c>
      <c r="I189" s="71">
        <f t="shared" si="19"/>
        <v>2439</v>
      </c>
    </row>
    <row r="190" spans="1:9" ht="36" customHeight="1">
      <c r="A190" s="112" t="s">
        <v>350</v>
      </c>
      <c r="B190" s="89" t="s">
        <v>47</v>
      </c>
      <c r="C190" s="81" t="s">
        <v>83</v>
      </c>
      <c r="D190" s="81" t="s">
        <v>69</v>
      </c>
      <c r="E190" s="81" t="s">
        <v>301</v>
      </c>
      <c r="F190" s="81"/>
      <c r="G190" s="71">
        <f>G192+G193+G191</f>
        <v>2757.4</v>
      </c>
      <c r="H190" s="71">
        <f>H192+H193+H191</f>
        <v>2415</v>
      </c>
      <c r="I190" s="71">
        <f>I192+I193+I191</f>
        <v>2439</v>
      </c>
    </row>
    <row r="191" spans="1:9" ht="19.5" customHeight="1">
      <c r="A191" s="113" t="s">
        <v>126</v>
      </c>
      <c r="B191" s="89" t="s">
        <v>47</v>
      </c>
      <c r="C191" s="81" t="s">
        <v>83</v>
      </c>
      <c r="D191" s="81" t="s">
        <v>69</v>
      </c>
      <c r="E191" s="81" t="s">
        <v>301</v>
      </c>
      <c r="F191" s="81" t="s">
        <v>299</v>
      </c>
      <c r="G191" s="71">
        <v>1716.678</v>
      </c>
      <c r="H191" s="71">
        <v>1716.678</v>
      </c>
      <c r="I191" s="71">
        <v>1716.678</v>
      </c>
    </row>
    <row r="192" spans="1:9" ht="21" customHeight="1">
      <c r="A192" s="95" t="s">
        <v>124</v>
      </c>
      <c r="B192" s="89" t="s">
        <v>47</v>
      </c>
      <c r="C192" s="81" t="s">
        <v>83</v>
      </c>
      <c r="D192" s="81" t="s">
        <v>69</v>
      </c>
      <c r="E192" s="81" t="s">
        <v>301</v>
      </c>
      <c r="F192" s="81" t="s">
        <v>64</v>
      </c>
      <c r="G192" s="71">
        <v>1007.142</v>
      </c>
      <c r="H192" s="71">
        <v>665.393</v>
      </c>
      <c r="I192" s="71">
        <v>690.043</v>
      </c>
    </row>
    <row r="193" spans="1:9" ht="21" customHeight="1">
      <c r="A193" s="95" t="s">
        <v>296</v>
      </c>
      <c r="B193" s="89" t="s">
        <v>47</v>
      </c>
      <c r="C193" s="81" t="s">
        <v>83</v>
      </c>
      <c r="D193" s="81" t="s">
        <v>69</v>
      </c>
      <c r="E193" s="81" t="s">
        <v>301</v>
      </c>
      <c r="F193" s="81" t="s">
        <v>298</v>
      </c>
      <c r="G193" s="71">
        <v>33.58</v>
      </c>
      <c r="H193" s="71">
        <v>32.929</v>
      </c>
      <c r="I193" s="71">
        <v>32.279</v>
      </c>
    </row>
    <row r="194" spans="1:9" s="66" customFormat="1" ht="24.75" customHeight="1">
      <c r="A194" s="110" t="s">
        <v>248</v>
      </c>
      <c r="B194" s="93" t="s">
        <v>47</v>
      </c>
      <c r="C194" s="94" t="s">
        <v>83</v>
      </c>
      <c r="D194" s="94" t="s">
        <v>69</v>
      </c>
      <c r="E194" s="94" t="s">
        <v>253</v>
      </c>
      <c r="F194" s="81"/>
      <c r="G194" s="69">
        <f aca="true" t="shared" si="20" ref="G194:I197">G195</f>
        <v>48.4</v>
      </c>
      <c r="H194" s="69">
        <f t="shared" si="20"/>
        <v>0</v>
      </c>
      <c r="I194" s="69">
        <f t="shared" si="20"/>
        <v>0</v>
      </c>
    </row>
    <row r="195" spans="1:9" s="66" customFormat="1" ht="23.25" customHeight="1">
      <c r="A195" s="95" t="s">
        <v>249</v>
      </c>
      <c r="B195" s="89" t="s">
        <v>47</v>
      </c>
      <c r="C195" s="81" t="s">
        <v>83</v>
      </c>
      <c r="D195" s="81" t="s">
        <v>69</v>
      </c>
      <c r="E195" s="81" t="s">
        <v>254</v>
      </c>
      <c r="F195" s="81"/>
      <c r="G195" s="71">
        <f t="shared" si="20"/>
        <v>48.4</v>
      </c>
      <c r="H195" s="71">
        <f t="shared" si="20"/>
        <v>0</v>
      </c>
      <c r="I195" s="71">
        <f t="shared" si="20"/>
        <v>0</v>
      </c>
    </row>
    <row r="196" spans="1:9" s="66" customFormat="1" ht="16.5" customHeight="1">
      <c r="A196" s="95" t="s">
        <v>250</v>
      </c>
      <c r="B196" s="89" t="s">
        <v>47</v>
      </c>
      <c r="C196" s="81" t="s">
        <v>83</v>
      </c>
      <c r="D196" s="81" t="s">
        <v>69</v>
      </c>
      <c r="E196" s="81" t="s">
        <v>255</v>
      </c>
      <c r="F196" s="81"/>
      <c r="G196" s="71">
        <f t="shared" si="20"/>
        <v>48.4</v>
      </c>
      <c r="H196" s="71">
        <f t="shared" si="20"/>
        <v>0</v>
      </c>
      <c r="I196" s="71">
        <f t="shared" si="20"/>
        <v>0</v>
      </c>
    </row>
    <row r="197" spans="1:9" s="66" customFormat="1" ht="16.5" customHeight="1">
      <c r="A197" s="95" t="s">
        <v>251</v>
      </c>
      <c r="B197" s="89" t="s">
        <v>47</v>
      </c>
      <c r="C197" s="81" t="s">
        <v>83</v>
      </c>
      <c r="D197" s="81" t="s">
        <v>69</v>
      </c>
      <c r="E197" s="81" t="s">
        <v>256</v>
      </c>
      <c r="F197" s="81"/>
      <c r="G197" s="71">
        <f t="shared" si="20"/>
        <v>48.4</v>
      </c>
      <c r="H197" s="71">
        <f t="shared" si="20"/>
        <v>0</v>
      </c>
      <c r="I197" s="71">
        <f t="shared" si="20"/>
        <v>0</v>
      </c>
    </row>
    <row r="198" spans="1:9" s="66" customFormat="1" ht="16.5" customHeight="1">
      <c r="A198" s="95" t="s">
        <v>252</v>
      </c>
      <c r="B198" s="89" t="s">
        <v>47</v>
      </c>
      <c r="C198" s="81" t="s">
        <v>83</v>
      </c>
      <c r="D198" s="81" t="s">
        <v>69</v>
      </c>
      <c r="E198" s="81" t="s">
        <v>256</v>
      </c>
      <c r="F198" s="81" t="s">
        <v>64</v>
      </c>
      <c r="G198" s="58">
        <v>48.4</v>
      </c>
      <c r="H198" s="71">
        <v>0</v>
      </c>
      <c r="I198" s="71">
        <v>0</v>
      </c>
    </row>
    <row r="199" spans="1:9" s="66" customFormat="1" ht="16.5" customHeight="1">
      <c r="A199" s="92" t="s">
        <v>186</v>
      </c>
      <c r="B199" s="93" t="s">
        <v>47</v>
      </c>
      <c r="C199" s="94" t="s">
        <v>83</v>
      </c>
      <c r="D199" s="94" t="s">
        <v>69</v>
      </c>
      <c r="E199" s="94" t="s">
        <v>206</v>
      </c>
      <c r="F199" s="94"/>
      <c r="G199" s="69">
        <f aca="true" t="shared" si="21" ref="G199:I202">G200</f>
        <v>200</v>
      </c>
      <c r="H199" s="69">
        <f t="shared" si="21"/>
        <v>0</v>
      </c>
      <c r="I199" s="69">
        <f t="shared" si="21"/>
        <v>0</v>
      </c>
    </row>
    <row r="200" spans="1:9" s="66" customFormat="1" ht="22.5" customHeight="1">
      <c r="A200" s="112" t="s">
        <v>275</v>
      </c>
      <c r="B200" s="89" t="s">
        <v>47</v>
      </c>
      <c r="C200" s="81" t="s">
        <v>83</v>
      </c>
      <c r="D200" s="81" t="s">
        <v>69</v>
      </c>
      <c r="E200" s="81" t="s">
        <v>208</v>
      </c>
      <c r="F200" s="81"/>
      <c r="G200" s="71">
        <f t="shared" si="21"/>
        <v>200</v>
      </c>
      <c r="H200" s="71">
        <f t="shared" si="21"/>
        <v>0</v>
      </c>
      <c r="I200" s="71">
        <f t="shared" si="21"/>
        <v>0</v>
      </c>
    </row>
    <row r="201" spans="1:9" s="66" customFormat="1" ht="22.5" customHeight="1">
      <c r="A201" s="118" t="s">
        <v>274</v>
      </c>
      <c r="B201" s="81" t="s">
        <v>47</v>
      </c>
      <c r="C201" s="81" t="s">
        <v>83</v>
      </c>
      <c r="D201" s="81" t="s">
        <v>69</v>
      </c>
      <c r="E201" s="81" t="s">
        <v>277</v>
      </c>
      <c r="F201" s="89"/>
      <c r="G201" s="71">
        <f t="shared" si="21"/>
        <v>200</v>
      </c>
      <c r="H201" s="71">
        <f t="shared" si="21"/>
        <v>0</v>
      </c>
      <c r="I201" s="71">
        <f t="shared" si="21"/>
        <v>0</v>
      </c>
    </row>
    <row r="202" spans="1:9" s="66" customFormat="1" ht="16.5" customHeight="1">
      <c r="A202" s="88" t="s">
        <v>276</v>
      </c>
      <c r="B202" s="89" t="s">
        <v>47</v>
      </c>
      <c r="C202" s="81" t="s">
        <v>83</v>
      </c>
      <c r="D202" s="81" t="s">
        <v>69</v>
      </c>
      <c r="E202" s="81" t="s">
        <v>278</v>
      </c>
      <c r="F202" s="81"/>
      <c r="G202" s="71">
        <f t="shared" si="21"/>
        <v>200</v>
      </c>
      <c r="H202" s="71">
        <f t="shared" si="21"/>
        <v>0</v>
      </c>
      <c r="I202" s="71">
        <f t="shared" si="21"/>
        <v>0</v>
      </c>
    </row>
    <row r="203" spans="1:9" s="66" customFormat="1" ht="16.5" customHeight="1">
      <c r="A203" s="88" t="s">
        <v>110</v>
      </c>
      <c r="B203" s="89" t="s">
        <v>47</v>
      </c>
      <c r="C203" s="81" t="s">
        <v>83</v>
      </c>
      <c r="D203" s="81" t="s">
        <v>69</v>
      </c>
      <c r="E203" s="81" t="s">
        <v>278</v>
      </c>
      <c r="F203" s="81" t="s">
        <v>64</v>
      </c>
      <c r="G203" s="71">
        <v>200</v>
      </c>
      <c r="H203" s="71">
        <v>0</v>
      </c>
      <c r="I203" s="71">
        <v>0</v>
      </c>
    </row>
    <row r="204" spans="1:9" s="66" customFormat="1" ht="21" customHeight="1">
      <c r="A204" s="92" t="s">
        <v>27</v>
      </c>
      <c r="B204" s="93" t="s">
        <v>47</v>
      </c>
      <c r="C204" s="94" t="s">
        <v>83</v>
      </c>
      <c r="D204" s="94" t="s">
        <v>69</v>
      </c>
      <c r="E204" s="94" t="s">
        <v>62</v>
      </c>
      <c r="F204" s="94"/>
      <c r="G204" s="69">
        <f>G205+G210</f>
        <v>79.2782</v>
      </c>
      <c r="H204" s="69">
        <f>H205</f>
        <v>0</v>
      </c>
      <c r="I204" s="69">
        <f>I205</f>
        <v>0</v>
      </c>
    </row>
    <row r="205" spans="1:9" s="66" customFormat="1" ht="17.25" customHeight="1">
      <c r="A205" s="88" t="s">
        <v>28</v>
      </c>
      <c r="B205" s="89" t="s">
        <v>47</v>
      </c>
      <c r="C205" s="81" t="s">
        <v>83</v>
      </c>
      <c r="D205" s="81" t="s">
        <v>69</v>
      </c>
      <c r="E205" s="81" t="s">
        <v>99</v>
      </c>
      <c r="F205" s="81"/>
      <c r="G205" s="71">
        <f>G206</f>
        <v>0</v>
      </c>
      <c r="H205" s="71">
        <f>H206</f>
        <v>0</v>
      </c>
      <c r="I205" s="71">
        <f>I206</f>
        <v>0</v>
      </c>
    </row>
    <row r="206" spans="1:9" s="66" customFormat="1" ht="17.25" customHeight="1">
      <c r="A206" s="88" t="s">
        <v>28</v>
      </c>
      <c r="B206" s="89" t="s">
        <v>47</v>
      </c>
      <c r="C206" s="81" t="s">
        <v>83</v>
      </c>
      <c r="D206" s="81" t="s">
        <v>69</v>
      </c>
      <c r="E206" s="81" t="s">
        <v>65</v>
      </c>
      <c r="F206" s="81"/>
      <c r="G206" s="71">
        <f>G208</f>
        <v>0</v>
      </c>
      <c r="H206" s="71">
        <f>H208</f>
        <v>0</v>
      </c>
      <c r="I206" s="71">
        <f>I208</f>
        <v>0</v>
      </c>
    </row>
    <row r="207" spans="1:9" s="66" customFormat="1" ht="22.5" customHeight="1">
      <c r="A207" s="88" t="s">
        <v>219</v>
      </c>
      <c r="B207" s="89" t="s">
        <v>47</v>
      </c>
      <c r="C207" s="81" t="s">
        <v>83</v>
      </c>
      <c r="D207" s="81" t="s">
        <v>69</v>
      </c>
      <c r="E207" s="81" t="s">
        <v>220</v>
      </c>
      <c r="F207" s="81"/>
      <c r="G207" s="71">
        <f>G208</f>
        <v>0</v>
      </c>
      <c r="H207" s="71">
        <v>0</v>
      </c>
      <c r="I207" s="71">
        <v>0</v>
      </c>
    </row>
    <row r="208" spans="1:9" s="66" customFormat="1" ht="17.25" customHeight="1">
      <c r="A208" s="88" t="s">
        <v>110</v>
      </c>
      <c r="B208" s="89" t="s">
        <v>47</v>
      </c>
      <c r="C208" s="81" t="s">
        <v>83</v>
      </c>
      <c r="D208" s="81" t="s">
        <v>69</v>
      </c>
      <c r="E208" s="81" t="s">
        <v>220</v>
      </c>
      <c r="F208" s="81" t="s">
        <v>64</v>
      </c>
      <c r="G208" s="63">
        <v>0</v>
      </c>
      <c r="H208" s="71">
        <v>0</v>
      </c>
      <c r="I208" s="71">
        <v>0</v>
      </c>
    </row>
    <row r="209" spans="1:9" s="66" customFormat="1" ht="17.25" customHeight="1">
      <c r="A209" s="114" t="s">
        <v>363</v>
      </c>
      <c r="B209" s="89" t="s">
        <v>47</v>
      </c>
      <c r="C209" s="81" t="s">
        <v>83</v>
      </c>
      <c r="D209" s="81" t="s">
        <v>69</v>
      </c>
      <c r="E209" s="81" t="s">
        <v>364</v>
      </c>
      <c r="F209" s="81"/>
      <c r="G209" s="71">
        <f>G210</f>
        <v>79.2782</v>
      </c>
      <c r="H209" s="71">
        <f>H210</f>
        <v>0</v>
      </c>
      <c r="I209" s="71">
        <f>I210</f>
        <v>0</v>
      </c>
    </row>
    <row r="210" spans="1:9" s="66" customFormat="1" ht="24" customHeight="1">
      <c r="A210" s="114" t="s">
        <v>365</v>
      </c>
      <c r="B210" s="89" t="s">
        <v>47</v>
      </c>
      <c r="C210" s="81" t="s">
        <v>83</v>
      </c>
      <c r="D210" s="81" t="s">
        <v>69</v>
      </c>
      <c r="E210" s="81" t="s">
        <v>364</v>
      </c>
      <c r="F210" s="81" t="s">
        <v>366</v>
      </c>
      <c r="G210" s="71">
        <v>79.2782</v>
      </c>
      <c r="H210" s="71">
        <v>0</v>
      </c>
      <c r="I210" s="71">
        <v>0</v>
      </c>
    </row>
    <row r="211" spans="1:9" s="66" customFormat="1" ht="18" customHeight="1">
      <c r="A211" s="100" t="s">
        <v>9</v>
      </c>
      <c r="B211" s="93" t="s">
        <v>47</v>
      </c>
      <c r="C211" s="94" t="s">
        <v>83</v>
      </c>
      <c r="D211" s="94" t="s">
        <v>73</v>
      </c>
      <c r="E211" s="94"/>
      <c r="F211" s="94"/>
      <c r="G211" s="69">
        <f>G212+G217+G250+G234+G255</f>
        <v>310527.29175</v>
      </c>
      <c r="H211" s="70">
        <f>H212+H217+H250+H234</f>
        <v>18000</v>
      </c>
      <c r="I211" s="70">
        <f>I212+I217+I250+I234</f>
        <v>0</v>
      </c>
    </row>
    <row r="212" spans="1:9" s="66" customFormat="1" ht="24.75" customHeight="1">
      <c r="A212" s="92" t="s">
        <v>178</v>
      </c>
      <c r="B212" s="93" t="s">
        <v>47</v>
      </c>
      <c r="C212" s="94" t="s">
        <v>83</v>
      </c>
      <c r="D212" s="94" t="s">
        <v>73</v>
      </c>
      <c r="E212" s="94" t="s">
        <v>196</v>
      </c>
      <c r="F212" s="94"/>
      <c r="G212" s="69">
        <f aca="true" t="shared" si="22" ref="G212:I215">G213</f>
        <v>185.238</v>
      </c>
      <c r="H212" s="69">
        <f t="shared" si="22"/>
        <v>0</v>
      </c>
      <c r="I212" s="69">
        <f t="shared" si="22"/>
        <v>0</v>
      </c>
    </row>
    <row r="213" spans="1:9" s="66" customFormat="1" ht="18" customHeight="1">
      <c r="A213" s="88" t="s">
        <v>167</v>
      </c>
      <c r="B213" s="89" t="s">
        <v>47</v>
      </c>
      <c r="C213" s="81" t="s">
        <v>83</v>
      </c>
      <c r="D213" s="81" t="s">
        <v>73</v>
      </c>
      <c r="E213" s="81" t="s">
        <v>323</v>
      </c>
      <c r="F213" s="81"/>
      <c r="G213" s="71">
        <f t="shared" si="22"/>
        <v>185.238</v>
      </c>
      <c r="H213" s="71">
        <f t="shared" si="22"/>
        <v>0</v>
      </c>
      <c r="I213" s="71">
        <f t="shared" si="22"/>
        <v>0</v>
      </c>
    </row>
    <row r="214" spans="1:9" s="66" customFormat="1" ht="15" customHeight="1">
      <c r="A214" s="88" t="s">
        <v>168</v>
      </c>
      <c r="B214" s="89" t="s">
        <v>47</v>
      </c>
      <c r="C214" s="81" t="s">
        <v>83</v>
      </c>
      <c r="D214" s="81" t="s">
        <v>73</v>
      </c>
      <c r="E214" s="81" t="s">
        <v>324</v>
      </c>
      <c r="F214" s="81"/>
      <c r="G214" s="71">
        <f t="shared" si="22"/>
        <v>185.238</v>
      </c>
      <c r="H214" s="71">
        <f t="shared" si="22"/>
        <v>0</v>
      </c>
      <c r="I214" s="71">
        <f t="shared" si="22"/>
        <v>0</v>
      </c>
    </row>
    <row r="215" spans="1:9" s="66" customFormat="1" ht="15" customHeight="1">
      <c r="A215" s="88" t="s">
        <v>164</v>
      </c>
      <c r="B215" s="89" t="s">
        <v>47</v>
      </c>
      <c r="C215" s="81" t="s">
        <v>83</v>
      </c>
      <c r="D215" s="81" t="s">
        <v>73</v>
      </c>
      <c r="E215" s="81" t="s">
        <v>325</v>
      </c>
      <c r="F215" s="81"/>
      <c r="G215" s="71">
        <f t="shared" si="22"/>
        <v>185.238</v>
      </c>
      <c r="H215" s="71">
        <f t="shared" si="22"/>
        <v>0</v>
      </c>
      <c r="I215" s="71">
        <f t="shared" si="22"/>
        <v>0</v>
      </c>
    </row>
    <row r="216" spans="1:9" s="66" customFormat="1" ht="16.5" customHeight="1">
      <c r="A216" s="88" t="s">
        <v>110</v>
      </c>
      <c r="B216" s="89" t="s">
        <v>47</v>
      </c>
      <c r="C216" s="81" t="s">
        <v>83</v>
      </c>
      <c r="D216" s="81" t="s">
        <v>73</v>
      </c>
      <c r="E216" s="81" t="s">
        <v>325</v>
      </c>
      <c r="F216" s="81" t="s">
        <v>64</v>
      </c>
      <c r="G216" s="71">
        <v>185.238</v>
      </c>
      <c r="H216" s="71">
        <v>0</v>
      </c>
      <c r="I216" s="71">
        <v>0</v>
      </c>
    </row>
    <row r="217" spans="1:9" s="66" customFormat="1" ht="26.25" customHeight="1">
      <c r="A217" s="92" t="s">
        <v>155</v>
      </c>
      <c r="B217" s="93" t="s">
        <v>47</v>
      </c>
      <c r="C217" s="94" t="s">
        <v>83</v>
      </c>
      <c r="D217" s="94" t="s">
        <v>73</v>
      </c>
      <c r="E217" s="94" t="s">
        <v>136</v>
      </c>
      <c r="F217" s="94"/>
      <c r="G217" s="69">
        <f aca="true" t="shared" si="23" ref="G217:I218">G218</f>
        <v>5721.134140000001</v>
      </c>
      <c r="H217" s="69">
        <f t="shared" si="23"/>
        <v>0</v>
      </c>
      <c r="I217" s="69">
        <f t="shared" si="23"/>
        <v>0</v>
      </c>
    </row>
    <row r="218" spans="1:9" s="66" customFormat="1" ht="15" customHeight="1">
      <c r="A218" s="88" t="s">
        <v>139</v>
      </c>
      <c r="B218" s="89" t="s">
        <v>47</v>
      </c>
      <c r="C218" s="81" t="s">
        <v>83</v>
      </c>
      <c r="D218" s="81" t="s">
        <v>73</v>
      </c>
      <c r="E218" s="81" t="s">
        <v>135</v>
      </c>
      <c r="F218" s="81"/>
      <c r="G218" s="71">
        <f t="shared" si="23"/>
        <v>5721.134140000001</v>
      </c>
      <c r="H218" s="71">
        <f t="shared" si="23"/>
        <v>0</v>
      </c>
      <c r="I218" s="71">
        <f t="shared" si="23"/>
        <v>0</v>
      </c>
    </row>
    <row r="219" spans="1:9" s="66" customFormat="1" ht="15" customHeight="1">
      <c r="A219" s="88" t="s">
        <v>140</v>
      </c>
      <c r="B219" s="89" t="s">
        <v>47</v>
      </c>
      <c r="C219" s="81" t="s">
        <v>83</v>
      </c>
      <c r="D219" s="81" t="s">
        <v>73</v>
      </c>
      <c r="E219" s="81" t="s">
        <v>137</v>
      </c>
      <c r="F219" s="81"/>
      <c r="G219" s="71">
        <f>G220+G224+G227+G229+G231+G233+G222</f>
        <v>5721.134140000001</v>
      </c>
      <c r="H219" s="71">
        <f>H220</f>
        <v>0</v>
      </c>
      <c r="I219" s="71">
        <f>I220</f>
        <v>0</v>
      </c>
    </row>
    <row r="220" spans="1:9" s="66" customFormat="1" ht="14.25" customHeight="1">
      <c r="A220" s="88" t="s">
        <v>134</v>
      </c>
      <c r="B220" s="89" t="s">
        <v>47</v>
      </c>
      <c r="C220" s="81" t="s">
        <v>83</v>
      </c>
      <c r="D220" s="81" t="s">
        <v>73</v>
      </c>
      <c r="E220" s="81" t="s">
        <v>138</v>
      </c>
      <c r="F220" s="81"/>
      <c r="G220" s="71">
        <f>G221</f>
        <v>3219.56988</v>
      </c>
      <c r="H220" s="71">
        <f>H221</f>
        <v>0</v>
      </c>
      <c r="I220" s="71">
        <f>I221</f>
        <v>0</v>
      </c>
    </row>
    <row r="221" spans="1:9" s="66" customFormat="1" ht="16.5" customHeight="1">
      <c r="A221" s="88" t="s">
        <v>110</v>
      </c>
      <c r="B221" s="89" t="s">
        <v>47</v>
      </c>
      <c r="C221" s="81" t="s">
        <v>83</v>
      </c>
      <c r="D221" s="81" t="s">
        <v>73</v>
      </c>
      <c r="E221" s="81" t="s">
        <v>138</v>
      </c>
      <c r="F221" s="81" t="s">
        <v>64</v>
      </c>
      <c r="G221" s="71">
        <v>3219.56988</v>
      </c>
      <c r="H221" s="71">
        <v>0</v>
      </c>
      <c r="I221" s="71">
        <v>0</v>
      </c>
    </row>
    <row r="222" spans="1:9" s="66" customFormat="1" ht="16.5" customHeight="1">
      <c r="A222" s="88" t="s">
        <v>402</v>
      </c>
      <c r="B222" s="89" t="s">
        <v>47</v>
      </c>
      <c r="C222" s="81" t="s">
        <v>83</v>
      </c>
      <c r="D222" s="81" t="s">
        <v>73</v>
      </c>
      <c r="E222" s="81" t="s">
        <v>401</v>
      </c>
      <c r="F222" s="81"/>
      <c r="G222" s="71">
        <f>G223</f>
        <v>255.20498</v>
      </c>
      <c r="H222" s="71">
        <v>0</v>
      </c>
      <c r="I222" s="71">
        <v>0</v>
      </c>
    </row>
    <row r="223" spans="1:9" s="66" customFormat="1" ht="16.5" customHeight="1">
      <c r="A223" s="88" t="s">
        <v>110</v>
      </c>
      <c r="B223" s="89" t="s">
        <v>47</v>
      </c>
      <c r="C223" s="81" t="s">
        <v>83</v>
      </c>
      <c r="D223" s="81" t="s">
        <v>73</v>
      </c>
      <c r="E223" s="81" t="s">
        <v>401</v>
      </c>
      <c r="F223" s="81" t="s">
        <v>64</v>
      </c>
      <c r="G223" s="71">
        <v>255.20498</v>
      </c>
      <c r="H223" s="71">
        <v>0</v>
      </c>
      <c r="I223" s="71">
        <v>0</v>
      </c>
    </row>
    <row r="224" spans="1:9" s="66" customFormat="1" ht="16.5" customHeight="1">
      <c r="A224" s="88" t="s">
        <v>188</v>
      </c>
      <c r="B224" s="89" t="s">
        <v>47</v>
      </c>
      <c r="C224" s="81" t="s">
        <v>83</v>
      </c>
      <c r="D224" s="81" t="s">
        <v>73</v>
      </c>
      <c r="E224" s="81" t="s">
        <v>187</v>
      </c>
      <c r="F224" s="81"/>
      <c r="G224" s="71">
        <v>100</v>
      </c>
      <c r="H224" s="71">
        <v>0</v>
      </c>
      <c r="I224" s="71">
        <v>0</v>
      </c>
    </row>
    <row r="225" spans="1:9" s="66" customFormat="1" ht="18" customHeight="1">
      <c r="A225" s="88" t="s">
        <v>110</v>
      </c>
      <c r="B225" s="89" t="s">
        <v>47</v>
      </c>
      <c r="C225" s="81" t="s">
        <v>83</v>
      </c>
      <c r="D225" s="81" t="s">
        <v>73</v>
      </c>
      <c r="E225" s="81" t="s">
        <v>187</v>
      </c>
      <c r="F225" s="81" t="s">
        <v>64</v>
      </c>
      <c r="G225" s="71">
        <v>100</v>
      </c>
      <c r="H225" s="71">
        <v>0</v>
      </c>
      <c r="I225" s="71">
        <v>0</v>
      </c>
    </row>
    <row r="226" spans="1:9" s="66" customFormat="1" ht="18" customHeight="1">
      <c r="A226" s="95" t="s">
        <v>223</v>
      </c>
      <c r="B226" s="89" t="s">
        <v>47</v>
      </c>
      <c r="C226" s="81" t="s">
        <v>83</v>
      </c>
      <c r="D226" s="81" t="s">
        <v>73</v>
      </c>
      <c r="E226" s="81" t="s">
        <v>279</v>
      </c>
      <c r="F226" s="81"/>
      <c r="G226" s="71">
        <f>G227</f>
        <v>1894.738</v>
      </c>
      <c r="H226" s="71">
        <v>0</v>
      </c>
      <c r="I226" s="71">
        <v>0</v>
      </c>
    </row>
    <row r="227" spans="1:9" s="66" customFormat="1" ht="18" customHeight="1">
      <c r="A227" s="88" t="s">
        <v>110</v>
      </c>
      <c r="B227" s="89" t="s">
        <v>47</v>
      </c>
      <c r="C227" s="81" t="s">
        <v>83</v>
      </c>
      <c r="D227" s="81" t="s">
        <v>73</v>
      </c>
      <c r="E227" s="81" t="s">
        <v>279</v>
      </c>
      <c r="F227" s="81" t="s">
        <v>64</v>
      </c>
      <c r="G227" s="71">
        <v>1894.738</v>
      </c>
      <c r="H227" s="71">
        <v>0</v>
      </c>
      <c r="I227" s="71">
        <v>0</v>
      </c>
    </row>
    <row r="228" spans="1:9" s="66" customFormat="1" ht="18" customHeight="1">
      <c r="A228" s="88" t="s">
        <v>280</v>
      </c>
      <c r="B228" s="89" t="s">
        <v>47</v>
      </c>
      <c r="C228" s="81" t="s">
        <v>83</v>
      </c>
      <c r="D228" s="81" t="s">
        <v>73</v>
      </c>
      <c r="E228" s="81" t="s">
        <v>281</v>
      </c>
      <c r="F228" s="81"/>
      <c r="G228" s="71">
        <f>G229</f>
        <v>59.12128</v>
      </c>
      <c r="H228" s="71">
        <f>H229</f>
        <v>0</v>
      </c>
      <c r="I228" s="71">
        <f>I229</f>
        <v>0</v>
      </c>
    </row>
    <row r="229" spans="1:9" s="66" customFormat="1" ht="18" customHeight="1">
      <c r="A229" s="88" t="s">
        <v>110</v>
      </c>
      <c r="B229" s="89" t="s">
        <v>47</v>
      </c>
      <c r="C229" s="81" t="s">
        <v>83</v>
      </c>
      <c r="D229" s="81" t="s">
        <v>73</v>
      </c>
      <c r="E229" s="81" t="s">
        <v>281</v>
      </c>
      <c r="F229" s="81" t="s">
        <v>64</v>
      </c>
      <c r="G229" s="71">
        <v>59.12128</v>
      </c>
      <c r="H229" s="71">
        <v>0</v>
      </c>
      <c r="I229" s="71">
        <v>0</v>
      </c>
    </row>
    <row r="230" spans="1:9" s="66" customFormat="1" ht="18" customHeight="1">
      <c r="A230" s="88" t="s">
        <v>344</v>
      </c>
      <c r="B230" s="89" t="s">
        <v>47</v>
      </c>
      <c r="C230" s="81" t="s">
        <v>83</v>
      </c>
      <c r="D230" s="81" t="s">
        <v>73</v>
      </c>
      <c r="E230" s="81" t="s">
        <v>321</v>
      </c>
      <c r="F230" s="81"/>
      <c r="G230" s="71">
        <f>G231</f>
        <v>120</v>
      </c>
      <c r="H230" s="71">
        <v>0</v>
      </c>
      <c r="I230" s="71">
        <v>0</v>
      </c>
    </row>
    <row r="231" spans="1:9" s="66" customFormat="1" ht="18" customHeight="1">
      <c r="A231" s="88" t="s">
        <v>110</v>
      </c>
      <c r="B231" s="89" t="s">
        <v>47</v>
      </c>
      <c r="C231" s="81" t="s">
        <v>83</v>
      </c>
      <c r="D231" s="81" t="s">
        <v>73</v>
      </c>
      <c r="E231" s="81" t="s">
        <v>321</v>
      </c>
      <c r="F231" s="81" t="s">
        <v>64</v>
      </c>
      <c r="G231" s="71">
        <v>120</v>
      </c>
      <c r="H231" s="71">
        <v>0</v>
      </c>
      <c r="I231" s="71">
        <v>0</v>
      </c>
    </row>
    <row r="232" spans="1:9" s="66" customFormat="1" ht="18" customHeight="1">
      <c r="A232" s="88" t="s">
        <v>282</v>
      </c>
      <c r="B232" s="89" t="s">
        <v>47</v>
      </c>
      <c r="C232" s="81" t="s">
        <v>83</v>
      </c>
      <c r="D232" s="81" t="s">
        <v>73</v>
      </c>
      <c r="E232" s="81" t="s">
        <v>322</v>
      </c>
      <c r="F232" s="81"/>
      <c r="G232" s="71">
        <f>G233</f>
        <v>72.5</v>
      </c>
      <c r="H232" s="71">
        <f>H233</f>
        <v>0</v>
      </c>
      <c r="I232" s="71">
        <v>0</v>
      </c>
    </row>
    <row r="233" spans="1:9" s="66" customFormat="1" ht="18" customHeight="1">
      <c r="A233" s="88" t="s">
        <v>110</v>
      </c>
      <c r="B233" s="89" t="s">
        <v>47</v>
      </c>
      <c r="C233" s="81" t="s">
        <v>83</v>
      </c>
      <c r="D233" s="81" t="s">
        <v>73</v>
      </c>
      <c r="E233" s="81" t="s">
        <v>322</v>
      </c>
      <c r="F233" s="81" t="s">
        <v>64</v>
      </c>
      <c r="G233" s="71">
        <v>72.5</v>
      </c>
      <c r="H233" s="71">
        <v>0</v>
      </c>
      <c r="I233" s="71">
        <v>0</v>
      </c>
    </row>
    <row r="234" spans="1:9" s="66" customFormat="1" ht="27" customHeight="1">
      <c r="A234" s="110" t="s">
        <v>330</v>
      </c>
      <c r="B234" s="93" t="s">
        <v>47</v>
      </c>
      <c r="C234" s="94" t="s">
        <v>83</v>
      </c>
      <c r="D234" s="94" t="s">
        <v>73</v>
      </c>
      <c r="E234" s="94" t="s">
        <v>143</v>
      </c>
      <c r="F234" s="94"/>
      <c r="G234" s="69">
        <f>G235+G246</f>
        <v>129995.43938</v>
      </c>
      <c r="H234" s="69">
        <f>H246</f>
        <v>0</v>
      </c>
      <c r="I234" s="69">
        <f>I235</f>
        <v>0</v>
      </c>
    </row>
    <row r="235" spans="1:9" s="66" customFormat="1" ht="16.5" customHeight="1">
      <c r="A235" s="95" t="s">
        <v>345</v>
      </c>
      <c r="B235" s="89" t="s">
        <v>47</v>
      </c>
      <c r="C235" s="81" t="s">
        <v>83</v>
      </c>
      <c r="D235" s="81" t="s">
        <v>73</v>
      </c>
      <c r="E235" s="81" t="s">
        <v>144</v>
      </c>
      <c r="F235" s="94"/>
      <c r="G235" s="71">
        <f>G241+G240+G238</f>
        <v>129217.43938</v>
      </c>
      <c r="H235" s="71">
        <f>H241</f>
        <v>0</v>
      </c>
      <c r="I235" s="71">
        <f>I241</f>
        <v>0</v>
      </c>
    </row>
    <row r="236" spans="1:9" s="66" customFormat="1" ht="16.5" customHeight="1">
      <c r="A236" s="95" t="s">
        <v>375</v>
      </c>
      <c r="B236" s="89" t="s">
        <v>47</v>
      </c>
      <c r="C236" s="81" t="s">
        <v>83</v>
      </c>
      <c r="D236" s="81" t="s">
        <v>73</v>
      </c>
      <c r="E236" s="81" t="s">
        <v>377</v>
      </c>
      <c r="F236" s="94"/>
      <c r="G236" s="71">
        <f>G239+G237</f>
        <v>23127.41012</v>
      </c>
      <c r="H236" s="71">
        <f>H239+H237</f>
        <v>0</v>
      </c>
      <c r="I236" s="71">
        <f>I239+I237</f>
        <v>0</v>
      </c>
    </row>
    <row r="237" spans="1:9" s="66" customFormat="1" ht="16.5" customHeight="1">
      <c r="A237" s="136" t="s">
        <v>404</v>
      </c>
      <c r="B237" s="89" t="s">
        <v>47</v>
      </c>
      <c r="C237" s="81" t="s">
        <v>83</v>
      </c>
      <c r="D237" s="81" t="s">
        <v>73</v>
      </c>
      <c r="E237" s="81" t="s">
        <v>403</v>
      </c>
      <c r="F237" s="94"/>
      <c r="G237" s="71">
        <f>G238</f>
        <v>22471.91012</v>
      </c>
      <c r="H237" s="71">
        <f>H238</f>
        <v>0</v>
      </c>
      <c r="I237" s="71">
        <f>I238</f>
        <v>0</v>
      </c>
    </row>
    <row r="238" spans="1:9" s="66" customFormat="1" ht="16.5" customHeight="1">
      <c r="A238" s="114" t="s">
        <v>110</v>
      </c>
      <c r="B238" s="89" t="s">
        <v>47</v>
      </c>
      <c r="C238" s="81" t="s">
        <v>83</v>
      </c>
      <c r="D238" s="81" t="s">
        <v>73</v>
      </c>
      <c r="E238" s="81" t="s">
        <v>403</v>
      </c>
      <c r="F238" s="81" t="s">
        <v>64</v>
      </c>
      <c r="G238" s="71">
        <v>22471.91012</v>
      </c>
      <c r="H238" s="71">
        <v>0</v>
      </c>
      <c r="I238" s="71">
        <v>0</v>
      </c>
    </row>
    <row r="239" spans="1:9" s="66" customFormat="1" ht="16.5" customHeight="1">
      <c r="A239" s="95" t="s">
        <v>376</v>
      </c>
      <c r="B239" s="89" t="s">
        <v>47</v>
      </c>
      <c r="C239" s="81" t="s">
        <v>83</v>
      </c>
      <c r="D239" s="81" t="s">
        <v>73</v>
      </c>
      <c r="E239" s="81" t="s">
        <v>378</v>
      </c>
      <c r="F239" s="94"/>
      <c r="G239" s="71">
        <f>G240</f>
        <v>655.5</v>
      </c>
      <c r="H239" s="71">
        <v>0</v>
      </c>
      <c r="I239" s="71">
        <v>0</v>
      </c>
    </row>
    <row r="240" spans="1:9" s="66" customFormat="1" ht="16.5" customHeight="1">
      <c r="A240" s="95" t="s">
        <v>110</v>
      </c>
      <c r="B240" s="89" t="s">
        <v>47</v>
      </c>
      <c r="C240" s="81" t="s">
        <v>83</v>
      </c>
      <c r="D240" s="81" t="s">
        <v>73</v>
      </c>
      <c r="E240" s="81" t="s">
        <v>378</v>
      </c>
      <c r="F240" s="81" t="s">
        <v>64</v>
      </c>
      <c r="G240" s="58">
        <v>655.5</v>
      </c>
      <c r="H240" s="71">
        <v>0</v>
      </c>
      <c r="I240" s="71">
        <v>0</v>
      </c>
    </row>
    <row r="241" spans="1:9" s="66" customFormat="1" ht="15.75" customHeight="1">
      <c r="A241" s="95" t="s">
        <v>346</v>
      </c>
      <c r="B241" s="89" t="s">
        <v>47</v>
      </c>
      <c r="C241" s="81" t="s">
        <v>83</v>
      </c>
      <c r="D241" s="81" t="s">
        <v>73</v>
      </c>
      <c r="E241" s="81" t="s">
        <v>176</v>
      </c>
      <c r="F241" s="94"/>
      <c r="G241" s="71">
        <f>G242+G244</f>
        <v>106090.02926</v>
      </c>
      <c r="H241" s="71">
        <f>H242</f>
        <v>0</v>
      </c>
      <c r="I241" s="71">
        <f>I242</f>
        <v>0</v>
      </c>
    </row>
    <row r="242" spans="1:9" s="66" customFormat="1" ht="14.25" customHeight="1">
      <c r="A242" s="119" t="s">
        <v>347</v>
      </c>
      <c r="B242" s="89" t="s">
        <v>47</v>
      </c>
      <c r="C242" s="81" t="s">
        <v>83</v>
      </c>
      <c r="D242" s="81" t="s">
        <v>73</v>
      </c>
      <c r="E242" s="81" t="s">
        <v>175</v>
      </c>
      <c r="F242" s="94"/>
      <c r="G242" s="71">
        <f>G243</f>
        <v>28090</v>
      </c>
      <c r="H242" s="71">
        <f>H243</f>
        <v>0</v>
      </c>
      <c r="I242" s="71">
        <f>I243</f>
        <v>0</v>
      </c>
    </row>
    <row r="243" spans="1:9" s="66" customFormat="1" ht="18" customHeight="1">
      <c r="A243" s="88" t="s">
        <v>110</v>
      </c>
      <c r="B243" s="89" t="s">
        <v>47</v>
      </c>
      <c r="C243" s="81" t="s">
        <v>83</v>
      </c>
      <c r="D243" s="81" t="s">
        <v>73</v>
      </c>
      <c r="E243" s="81" t="s">
        <v>177</v>
      </c>
      <c r="F243" s="81" t="s">
        <v>64</v>
      </c>
      <c r="G243" s="71">
        <v>28090</v>
      </c>
      <c r="H243" s="71">
        <v>0</v>
      </c>
      <c r="I243" s="71">
        <v>0</v>
      </c>
    </row>
    <row r="244" spans="1:9" s="66" customFormat="1" ht="33.75" customHeight="1">
      <c r="A244" s="80" t="s">
        <v>355</v>
      </c>
      <c r="B244" s="89" t="s">
        <v>47</v>
      </c>
      <c r="C244" s="81" t="s">
        <v>83</v>
      </c>
      <c r="D244" s="81" t="s">
        <v>73</v>
      </c>
      <c r="E244" s="81" t="s">
        <v>356</v>
      </c>
      <c r="F244" s="81"/>
      <c r="G244" s="71">
        <v>78000.02926</v>
      </c>
      <c r="H244" s="71">
        <v>0</v>
      </c>
      <c r="I244" s="71">
        <v>0</v>
      </c>
    </row>
    <row r="245" spans="1:9" s="66" customFormat="1" ht="18" customHeight="1">
      <c r="A245" s="88" t="s">
        <v>110</v>
      </c>
      <c r="B245" s="89" t="s">
        <v>47</v>
      </c>
      <c r="C245" s="81" t="s">
        <v>83</v>
      </c>
      <c r="D245" s="81" t="s">
        <v>73</v>
      </c>
      <c r="E245" s="81" t="s">
        <v>356</v>
      </c>
      <c r="F245" s="81" t="s">
        <v>64</v>
      </c>
      <c r="G245" s="71">
        <v>78000.02926</v>
      </c>
      <c r="H245" s="71">
        <v>0</v>
      </c>
      <c r="I245" s="71">
        <v>0</v>
      </c>
    </row>
    <row r="246" spans="1:9" s="66" customFormat="1" ht="18" customHeight="1">
      <c r="A246" s="88" t="s">
        <v>231</v>
      </c>
      <c r="B246" s="89" t="s">
        <v>47</v>
      </c>
      <c r="C246" s="81" t="s">
        <v>83</v>
      </c>
      <c r="D246" s="81" t="s">
        <v>73</v>
      </c>
      <c r="E246" s="81" t="s">
        <v>234</v>
      </c>
      <c r="F246" s="81"/>
      <c r="G246" s="71">
        <f aca="true" t="shared" si="24" ref="G246:I248">G247</f>
        <v>778</v>
      </c>
      <c r="H246" s="71">
        <f t="shared" si="24"/>
        <v>0</v>
      </c>
      <c r="I246" s="71">
        <f t="shared" si="24"/>
        <v>0</v>
      </c>
    </row>
    <row r="247" spans="1:9" s="66" customFormat="1" ht="18" customHeight="1">
      <c r="A247" s="88" t="s">
        <v>232</v>
      </c>
      <c r="B247" s="89" t="s">
        <v>47</v>
      </c>
      <c r="C247" s="81" t="s">
        <v>83</v>
      </c>
      <c r="D247" s="81" t="s">
        <v>73</v>
      </c>
      <c r="E247" s="81" t="s">
        <v>235</v>
      </c>
      <c r="F247" s="81"/>
      <c r="G247" s="71">
        <f t="shared" si="24"/>
        <v>778</v>
      </c>
      <c r="H247" s="71">
        <f t="shared" si="24"/>
        <v>0</v>
      </c>
      <c r="I247" s="71">
        <f t="shared" si="24"/>
        <v>0</v>
      </c>
    </row>
    <row r="248" spans="1:9" s="66" customFormat="1" ht="18" customHeight="1">
      <c r="A248" s="88" t="s">
        <v>233</v>
      </c>
      <c r="B248" s="89" t="s">
        <v>47</v>
      </c>
      <c r="C248" s="81" t="s">
        <v>83</v>
      </c>
      <c r="D248" s="81" t="s">
        <v>73</v>
      </c>
      <c r="E248" s="81" t="s">
        <v>247</v>
      </c>
      <c r="F248" s="81"/>
      <c r="G248" s="71">
        <f t="shared" si="24"/>
        <v>778</v>
      </c>
      <c r="H248" s="71">
        <f t="shared" si="24"/>
        <v>0</v>
      </c>
      <c r="I248" s="71">
        <f t="shared" si="24"/>
        <v>0</v>
      </c>
    </row>
    <row r="249" spans="1:9" s="66" customFormat="1" ht="18" customHeight="1">
      <c r="A249" s="88" t="s">
        <v>110</v>
      </c>
      <c r="B249" s="89" t="s">
        <v>47</v>
      </c>
      <c r="C249" s="81" t="s">
        <v>83</v>
      </c>
      <c r="D249" s="81" t="s">
        <v>73</v>
      </c>
      <c r="E249" s="81" t="s">
        <v>247</v>
      </c>
      <c r="F249" s="81" t="s">
        <v>64</v>
      </c>
      <c r="G249" s="63">
        <v>778</v>
      </c>
      <c r="H249" s="71">
        <v>0</v>
      </c>
      <c r="I249" s="71">
        <v>0</v>
      </c>
    </row>
    <row r="250" spans="1:9" s="66" customFormat="1" ht="27" customHeight="1">
      <c r="A250" s="110" t="s">
        <v>331</v>
      </c>
      <c r="B250" s="93" t="s">
        <v>47</v>
      </c>
      <c r="C250" s="94" t="s">
        <v>83</v>
      </c>
      <c r="D250" s="94" t="s">
        <v>73</v>
      </c>
      <c r="E250" s="94" t="s">
        <v>148</v>
      </c>
      <c r="F250" s="81"/>
      <c r="G250" s="69">
        <f aca="true" t="shared" si="25" ref="G250:I253">G251</f>
        <v>174495.42031</v>
      </c>
      <c r="H250" s="69">
        <f t="shared" si="25"/>
        <v>18000</v>
      </c>
      <c r="I250" s="69">
        <f t="shared" si="25"/>
        <v>0</v>
      </c>
    </row>
    <row r="251" spans="1:9" s="66" customFormat="1" ht="18" customHeight="1">
      <c r="A251" s="95" t="s">
        <v>145</v>
      </c>
      <c r="B251" s="89" t="s">
        <v>47</v>
      </c>
      <c r="C251" s="81" t="s">
        <v>83</v>
      </c>
      <c r="D251" s="81" t="s">
        <v>73</v>
      </c>
      <c r="E251" s="81" t="s">
        <v>149</v>
      </c>
      <c r="F251" s="81"/>
      <c r="G251" s="71">
        <f t="shared" si="25"/>
        <v>174495.42031</v>
      </c>
      <c r="H251" s="71">
        <f t="shared" si="25"/>
        <v>18000</v>
      </c>
      <c r="I251" s="71">
        <f t="shared" si="25"/>
        <v>0</v>
      </c>
    </row>
    <row r="252" spans="1:9" s="66" customFormat="1" ht="18" customHeight="1">
      <c r="A252" s="95" t="s">
        <v>146</v>
      </c>
      <c r="B252" s="89" t="s">
        <v>47</v>
      </c>
      <c r="C252" s="81" t="s">
        <v>83</v>
      </c>
      <c r="D252" s="81" t="s">
        <v>73</v>
      </c>
      <c r="E252" s="81" t="s">
        <v>150</v>
      </c>
      <c r="F252" s="81"/>
      <c r="G252" s="71">
        <f t="shared" si="25"/>
        <v>174495.42031</v>
      </c>
      <c r="H252" s="71">
        <f t="shared" si="25"/>
        <v>18000</v>
      </c>
      <c r="I252" s="71">
        <f t="shared" si="25"/>
        <v>0</v>
      </c>
    </row>
    <row r="253" spans="1:9" s="66" customFormat="1" ht="18" customHeight="1">
      <c r="A253" s="95" t="s">
        <v>151</v>
      </c>
      <c r="B253" s="89" t="s">
        <v>47</v>
      </c>
      <c r="C253" s="81" t="s">
        <v>83</v>
      </c>
      <c r="D253" s="81" t="s">
        <v>73</v>
      </c>
      <c r="E253" s="81" t="s">
        <v>147</v>
      </c>
      <c r="F253" s="81"/>
      <c r="G253" s="71">
        <f t="shared" si="25"/>
        <v>174495.42031</v>
      </c>
      <c r="H253" s="71">
        <f t="shared" si="25"/>
        <v>18000</v>
      </c>
      <c r="I253" s="71">
        <f t="shared" si="25"/>
        <v>0</v>
      </c>
    </row>
    <row r="254" spans="1:9" s="66" customFormat="1" ht="18" customHeight="1">
      <c r="A254" s="95" t="s">
        <v>88</v>
      </c>
      <c r="B254" s="89" t="s">
        <v>47</v>
      </c>
      <c r="C254" s="81" t="s">
        <v>83</v>
      </c>
      <c r="D254" s="81" t="s">
        <v>73</v>
      </c>
      <c r="E254" s="81" t="s">
        <v>147</v>
      </c>
      <c r="F254" s="81" t="s">
        <v>84</v>
      </c>
      <c r="G254" s="58">
        <v>174495.42031</v>
      </c>
      <c r="H254" s="58">
        <v>18000</v>
      </c>
      <c r="I254" s="71">
        <v>0</v>
      </c>
    </row>
    <row r="255" spans="1:9" s="90" customFormat="1" ht="18" customHeight="1">
      <c r="A255" s="92" t="s">
        <v>27</v>
      </c>
      <c r="B255" s="93" t="s">
        <v>47</v>
      </c>
      <c r="C255" s="94" t="s">
        <v>83</v>
      </c>
      <c r="D255" s="94" t="s">
        <v>73</v>
      </c>
      <c r="E255" s="94" t="s">
        <v>62</v>
      </c>
      <c r="F255" s="81"/>
      <c r="G255" s="71">
        <f>G256</f>
        <v>130.05992</v>
      </c>
      <c r="H255" s="71">
        <v>0</v>
      </c>
      <c r="I255" s="71">
        <v>0</v>
      </c>
    </row>
    <row r="256" spans="1:9" s="90" customFormat="1" ht="18" customHeight="1">
      <c r="A256" s="88" t="s">
        <v>28</v>
      </c>
      <c r="B256" s="89" t="s">
        <v>47</v>
      </c>
      <c r="C256" s="81" t="s">
        <v>83</v>
      </c>
      <c r="D256" s="81" t="s">
        <v>73</v>
      </c>
      <c r="E256" s="81" t="s">
        <v>99</v>
      </c>
      <c r="F256" s="81"/>
      <c r="G256" s="71">
        <f>G257</f>
        <v>130.05992</v>
      </c>
      <c r="H256" s="71">
        <v>0</v>
      </c>
      <c r="I256" s="71">
        <v>0</v>
      </c>
    </row>
    <row r="257" spans="1:9" s="90" customFormat="1" ht="18" customHeight="1">
      <c r="A257" s="88" t="s">
        <v>28</v>
      </c>
      <c r="B257" s="89" t="s">
        <v>47</v>
      </c>
      <c r="C257" s="81" t="s">
        <v>83</v>
      </c>
      <c r="D257" s="81" t="s">
        <v>73</v>
      </c>
      <c r="E257" s="81" t="s">
        <v>65</v>
      </c>
      <c r="F257" s="81"/>
      <c r="G257" s="71">
        <f>G258</f>
        <v>130.05992</v>
      </c>
      <c r="H257" s="71">
        <v>0</v>
      </c>
      <c r="I257" s="71">
        <v>0</v>
      </c>
    </row>
    <row r="258" spans="1:9" s="90" customFormat="1" ht="18.75" customHeight="1">
      <c r="A258" s="88" t="s">
        <v>390</v>
      </c>
      <c r="B258" s="89" t="s">
        <v>47</v>
      </c>
      <c r="C258" s="81" t="s">
        <v>83</v>
      </c>
      <c r="D258" s="81" t="s">
        <v>73</v>
      </c>
      <c r="E258" s="81" t="s">
        <v>65</v>
      </c>
      <c r="F258" s="81"/>
      <c r="G258" s="71">
        <f>G259+G260</f>
        <v>130.05992</v>
      </c>
      <c r="H258" s="71">
        <v>0</v>
      </c>
      <c r="I258" s="71">
        <v>0</v>
      </c>
    </row>
    <row r="259" spans="1:9" s="90" customFormat="1" ht="18" customHeight="1">
      <c r="A259" s="88" t="s">
        <v>110</v>
      </c>
      <c r="B259" s="89" t="s">
        <v>47</v>
      </c>
      <c r="C259" s="81" t="s">
        <v>83</v>
      </c>
      <c r="D259" s="81" t="s">
        <v>73</v>
      </c>
      <c r="E259" s="81" t="s">
        <v>65</v>
      </c>
      <c r="F259" s="81" t="s">
        <v>64</v>
      </c>
      <c r="G259" s="71">
        <v>0.88037</v>
      </c>
      <c r="H259" s="71">
        <v>0</v>
      </c>
      <c r="I259" s="71">
        <v>0</v>
      </c>
    </row>
    <row r="260" spans="1:9" s="90" customFormat="1" ht="18" customHeight="1">
      <c r="A260" s="95" t="s">
        <v>296</v>
      </c>
      <c r="B260" s="89" t="s">
        <v>47</v>
      </c>
      <c r="C260" s="81" t="s">
        <v>83</v>
      </c>
      <c r="D260" s="81" t="s">
        <v>73</v>
      </c>
      <c r="E260" s="81" t="s">
        <v>65</v>
      </c>
      <c r="F260" s="81" t="s">
        <v>298</v>
      </c>
      <c r="G260" s="71">
        <v>129.17955</v>
      </c>
      <c r="H260" s="71">
        <v>0</v>
      </c>
      <c r="I260" s="71">
        <v>0</v>
      </c>
    </row>
    <row r="261" spans="1:9" s="66" customFormat="1" ht="15.75" customHeight="1">
      <c r="A261" s="100" t="s">
        <v>12</v>
      </c>
      <c r="B261" s="93" t="s">
        <v>47</v>
      </c>
      <c r="C261" s="94" t="s">
        <v>83</v>
      </c>
      <c r="D261" s="94" t="s">
        <v>83</v>
      </c>
      <c r="E261" s="94"/>
      <c r="F261" s="94"/>
      <c r="G261" s="69">
        <f>G264</f>
        <v>26730.258970000003</v>
      </c>
      <c r="H261" s="70">
        <f>H264</f>
        <v>12775.82412</v>
      </c>
      <c r="I261" s="70">
        <f>I264</f>
        <v>15288.218</v>
      </c>
    </row>
    <row r="262" spans="1:9" s="66" customFormat="1" ht="24.75" customHeight="1">
      <c r="A262" s="110" t="s">
        <v>155</v>
      </c>
      <c r="B262" s="89" t="s">
        <v>47</v>
      </c>
      <c r="C262" s="81" t="s">
        <v>83</v>
      </c>
      <c r="D262" s="81" t="s">
        <v>83</v>
      </c>
      <c r="E262" s="94" t="s">
        <v>136</v>
      </c>
      <c r="F262" s="94"/>
      <c r="G262" s="69">
        <f aca="true" t="shared" si="26" ref="G262:I264">G263</f>
        <v>26730.258970000003</v>
      </c>
      <c r="H262" s="69">
        <f t="shared" si="26"/>
        <v>12775.82412</v>
      </c>
      <c r="I262" s="69">
        <f t="shared" si="26"/>
        <v>15288.218</v>
      </c>
    </row>
    <row r="263" spans="1:9" s="66" customFormat="1" ht="33" customHeight="1">
      <c r="A263" s="88" t="s">
        <v>351</v>
      </c>
      <c r="B263" s="89" t="s">
        <v>47</v>
      </c>
      <c r="C263" s="81" t="s">
        <v>83</v>
      </c>
      <c r="D263" s="81" t="s">
        <v>83</v>
      </c>
      <c r="E263" s="81" t="s">
        <v>302</v>
      </c>
      <c r="F263" s="94"/>
      <c r="G263" s="71">
        <f t="shared" si="26"/>
        <v>26730.258970000003</v>
      </c>
      <c r="H263" s="71">
        <f t="shared" si="26"/>
        <v>12775.82412</v>
      </c>
      <c r="I263" s="71">
        <f t="shared" si="26"/>
        <v>15288.218</v>
      </c>
    </row>
    <row r="264" spans="1:9" s="66" customFormat="1" ht="33" customHeight="1">
      <c r="A264" s="88" t="s">
        <v>352</v>
      </c>
      <c r="B264" s="89" t="s">
        <v>47</v>
      </c>
      <c r="C264" s="81" t="s">
        <v>83</v>
      </c>
      <c r="D264" s="81" t="s">
        <v>83</v>
      </c>
      <c r="E264" s="81" t="s">
        <v>303</v>
      </c>
      <c r="F264" s="94"/>
      <c r="G264" s="71">
        <f t="shared" si="26"/>
        <v>26730.258970000003</v>
      </c>
      <c r="H264" s="71">
        <f t="shared" si="26"/>
        <v>12775.82412</v>
      </c>
      <c r="I264" s="71">
        <f t="shared" si="26"/>
        <v>15288.218</v>
      </c>
    </row>
    <row r="265" spans="1:9" s="66" customFormat="1" ht="37.5" customHeight="1">
      <c r="A265" s="112" t="s">
        <v>350</v>
      </c>
      <c r="B265" s="89" t="s">
        <v>47</v>
      </c>
      <c r="C265" s="81" t="s">
        <v>83</v>
      </c>
      <c r="D265" s="81" t="s">
        <v>83</v>
      </c>
      <c r="E265" s="81" t="s">
        <v>297</v>
      </c>
      <c r="F265" s="94"/>
      <c r="G265" s="71">
        <f>G266+G267+G269+G268</f>
        <v>26730.258970000003</v>
      </c>
      <c r="H265" s="71">
        <f>H266+H267+H269</f>
        <v>12775.82412</v>
      </c>
      <c r="I265" s="71">
        <f>I266+I267+I269</f>
        <v>15288.218</v>
      </c>
    </row>
    <row r="266" spans="1:9" s="66" customFormat="1" ht="18" customHeight="1">
      <c r="A266" s="113" t="s">
        <v>126</v>
      </c>
      <c r="B266" s="89" t="s">
        <v>47</v>
      </c>
      <c r="C266" s="81" t="s">
        <v>83</v>
      </c>
      <c r="D266" s="81" t="s">
        <v>83</v>
      </c>
      <c r="E266" s="81" t="s">
        <v>297</v>
      </c>
      <c r="F266" s="81" t="s">
        <v>299</v>
      </c>
      <c r="G266" s="58">
        <v>24736.81018</v>
      </c>
      <c r="H266" s="58">
        <v>12668.95312</v>
      </c>
      <c r="I266" s="71">
        <v>15187.37</v>
      </c>
    </row>
    <row r="267" spans="1:9" s="66" customFormat="1" ht="18" customHeight="1">
      <c r="A267" s="88" t="s">
        <v>110</v>
      </c>
      <c r="B267" s="89" t="s">
        <v>47</v>
      </c>
      <c r="C267" s="81" t="s">
        <v>83</v>
      </c>
      <c r="D267" s="81" t="s">
        <v>83</v>
      </c>
      <c r="E267" s="81" t="s">
        <v>297</v>
      </c>
      <c r="F267" s="81" t="s">
        <v>64</v>
      </c>
      <c r="G267" s="71">
        <v>1898.309</v>
      </c>
      <c r="H267" s="71">
        <v>76.792</v>
      </c>
      <c r="I267" s="71">
        <v>70.792</v>
      </c>
    </row>
    <row r="268" spans="1:9" s="66" customFormat="1" ht="18" customHeight="1">
      <c r="A268" s="88" t="s">
        <v>374</v>
      </c>
      <c r="B268" s="89" t="s">
        <v>47</v>
      </c>
      <c r="C268" s="81" t="s">
        <v>83</v>
      </c>
      <c r="D268" s="81" t="s">
        <v>83</v>
      </c>
      <c r="E268" s="81" t="s">
        <v>297</v>
      </c>
      <c r="F268" s="81" t="s">
        <v>217</v>
      </c>
      <c r="G268" s="58">
        <v>50.1842</v>
      </c>
      <c r="H268" s="71">
        <v>0</v>
      </c>
      <c r="I268" s="71">
        <v>0</v>
      </c>
    </row>
    <row r="269" spans="1:9" s="66" customFormat="1" ht="14.25" customHeight="1">
      <c r="A269" s="95" t="s">
        <v>296</v>
      </c>
      <c r="B269" s="89" t="s">
        <v>47</v>
      </c>
      <c r="C269" s="81" t="s">
        <v>83</v>
      </c>
      <c r="D269" s="81" t="s">
        <v>83</v>
      </c>
      <c r="E269" s="81" t="s">
        <v>297</v>
      </c>
      <c r="F269" s="81" t="s">
        <v>298</v>
      </c>
      <c r="G269" s="71">
        <v>44.95559</v>
      </c>
      <c r="H269" s="71">
        <v>30.079</v>
      </c>
      <c r="I269" s="71">
        <v>30.056</v>
      </c>
    </row>
    <row r="270" spans="1:9" s="66" customFormat="1" ht="14.25" customHeight="1">
      <c r="A270" s="100" t="s">
        <v>49</v>
      </c>
      <c r="B270" s="93" t="s">
        <v>47</v>
      </c>
      <c r="C270" s="94" t="s">
        <v>89</v>
      </c>
      <c r="D270" s="94" t="s">
        <v>57</v>
      </c>
      <c r="E270" s="94"/>
      <c r="F270" s="94"/>
      <c r="G270" s="69">
        <f>G277+G271</f>
        <v>1033.91442</v>
      </c>
      <c r="H270" s="69">
        <f>H277+H271</f>
        <v>418.91442</v>
      </c>
      <c r="I270" s="69">
        <f>I277+I271</f>
        <v>418.91442</v>
      </c>
    </row>
    <row r="271" spans="1:9" s="66" customFormat="1" ht="36.75" customHeight="1">
      <c r="A271" s="120" t="s">
        <v>183</v>
      </c>
      <c r="B271" s="93" t="s">
        <v>47</v>
      </c>
      <c r="C271" s="94" t="s">
        <v>89</v>
      </c>
      <c r="D271" s="94" t="s">
        <v>83</v>
      </c>
      <c r="E271" s="94"/>
      <c r="F271" s="94"/>
      <c r="G271" s="69">
        <f aca="true" t="shared" si="27" ref="G271:I275">G272</f>
        <v>50</v>
      </c>
      <c r="H271" s="69">
        <f t="shared" si="27"/>
        <v>0</v>
      </c>
      <c r="I271" s="69">
        <f t="shared" si="27"/>
        <v>0</v>
      </c>
    </row>
    <row r="272" spans="1:9" s="66" customFormat="1" ht="14.25" customHeight="1">
      <c r="A272" s="88" t="s">
        <v>27</v>
      </c>
      <c r="B272" s="89" t="s">
        <v>47</v>
      </c>
      <c r="C272" s="81" t="s">
        <v>89</v>
      </c>
      <c r="D272" s="81" t="s">
        <v>83</v>
      </c>
      <c r="E272" s="81" t="s">
        <v>62</v>
      </c>
      <c r="F272" s="94"/>
      <c r="G272" s="71">
        <f t="shared" si="27"/>
        <v>50</v>
      </c>
      <c r="H272" s="71">
        <f t="shared" si="27"/>
        <v>0</v>
      </c>
      <c r="I272" s="71">
        <f t="shared" si="27"/>
        <v>0</v>
      </c>
    </row>
    <row r="273" spans="1:9" s="66" customFormat="1" ht="14.25" customHeight="1">
      <c r="A273" s="88" t="s">
        <v>28</v>
      </c>
      <c r="B273" s="89" t="s">
        <v>47</v>
      </c>
      <c r="C273" s="81" t="s">
        <v>89</v>
      </c>
      <c r="D273" s="81" t="s">
        <v>83</v>
      </c>
      <c r="E273" s="81" t="s">
        <v>99</v>
      </c>
      <c r="F273" s="94"/>
      <c r="G273" s="71">
        <f t="shared" si="27"/>
        <v>50</v>
      </c>
      <c r="H273" s="71">
        <f t="shared" si="27"/>
        <v>0</v>
      </c>
      <c r="I273" s="71">
        <f t="shared" si="27"/>
        <v>0</v>
      </c>
    </row>
    <row r="274" spans="1:9" s="66" customFormat="1" ht="14.25" customHeight="1">
      <c r="A274" s="88" t="s">
        <v>28</v>
      </c>
      <c r="B274" s="89" t="s">
        <v>47</v>
      </c>
      <c r="C274" s="81" t="s">
        <v>89</v>
      </c>
      <c r="D274" s="81" t="s">
        <v>83</v>
      </c>
      <c r="E274" s="81" t="s">
        <v>65</v>
      </c>
      <c r="F274" s="94"/>
      <c r="G274" s="71">
        <f t="shared" si="27"/>
        <v>50</v>
      </c>
      <c r="H274" s="71">
        <f t="shared" si="27"/>
        <v>0</v>
      </c>
      <c r="I274" s="71">
        <f t="shared" si="27"/>
        <v>0</v>
      </c>
    </row>
    <row r="275" spans="1:9" s="66" customFormat="1" ht="14.25" customHeight="1">
      <c r="A275" s="88" t="s">
        <v>182</v>
      </c>
      <c r="B275" s="89" t="s">
        <v>47</v>
      </c>
      <c r="C275" s="81" t="s">
        <v>89</v>
      </c>
      <c r="D275" s="81" t="s">
        <v>83</v>
      </c>
      <c r="E275" s="81" t="s">
        <v>181</v>
      </c>
      <c r="F275" s="94"/>
      <c r="G275" s="71">
        <f t="shared" si="27"/>
        <v>50</v>
      </c>
      <c r="H275" s="71">
        <f t="shared" si="27"/>
        <v>0</v>
      </c>
      <c r="I275" s="71">
        <f t="shared" si="27"/>
        <v>0</v>
      </c>
    </row>
    <row r="276" spans="1:9" s="66" customFormat="1" ht="13.5" customHeight="1">
      <c r="A276" s="88" t="s">
        <v>110</v>
      </c>
      <c r="B276" s="89" t="s">
        <v>47</v>
      </c>
      <c r="C276" s="81" t="s">
        <v>89</v>
      </c>
      <c r="D276" s="81" t="s">
        <v>83</v>
      </c>
      <c r="E276" s="81" t="s">
        <v>181</v>
      </c>
      <c r="F276" s="81" t="s">
        <v>64</v>
      </c>
      <c r="G276" s="71">
        <v>50</v>
      </c>
      <c r="H276" s="71">
        <v>0</v>
      </c>
      <c r="I276" s="71">
        <v>0</v>
      </c>
    </row>
    <row r="277" spans="1:9" s="66" customFormat="1" ht="18.75" customHeight="1">
      <c r="A277" s="100" t="s">
        <v>170</v>
      </c>
      <c r="B277" s="93" t="s">
        <v>47</v>
      </c>
      <c r="C277" s="94" t="s">
        <v>89</v>
      </c>
      <c r="D277" s="94" t="s">
        <v>89</v>
      </c>
      <c r="E277" s="94"/>
      <c r="F277" s="94"/>
      <c r="G277" s="69">
        <f>G278</f>
        <v>983.9144200000001</v>
      </c>
      <c r="H277" s="69">
        <f>H278</f>
        <v>418.91442</v>
      </c>
      <c r="I277" s="69">
        <f>I278</f>
        <v>418.91442</v>
      </c>
    </row>
    <row r="278" spans="1:9" s="66" customFormat="1" ht="15.75" customHeight="1">
      <c r="A278" s="92" t="s">
        <v>29</v>
      </c>
      <c r="B278" s="93" t="s">
        <v>47</v>
      </c>
      <c r="C278" s="94" t="s">
        <v>89</v>
      </c>
      <c r="D278" s="94" t="s">
        <v>89</v>
      </c>
      <c r="E278" s="94" t="s">
        <v>95</v>
      </c>
      <c r="F278" s="94"/>
      <c r="G278" s="69">
        <f>G279+G285</f>
        <v>983.9144200000001</v>
      </c>
      <c r="H278" s="69">
        <f>H279+H285</f>
        <v>418.91442</v>
      </c>
      <c r="I278" s="69">
        <f>I279+I285</f>
        <v>418.91442</v>
      </c>
    </row>
    <row r="279" spans="1:9" s="66" customFormat="1" ht="25.5" customHeight="1">
      <c r="A279" s="88" t="s">
        <v>46</v>
      </c>
      <c r="B279" s="89" t="s">
        <v>47</v>
      </c>
      <c r="C279" s="81" t="s">
        <v>89</v>
      </c>
      <c r="D279" s="81" t="s">
        <v>89</v>
      </c>
      <c r="E279" s="81" t="s">
        <v>96</v>
      </c>
      <c r="F279" s="81"/>
      <c r="G279" s="71">
        <f>G280</f>
        <v>548.9144200000001</v>
      </c>
      <c r="H279" s="71">
        <f>H280</f>
        <v>418.91442</v>
      </c>
      <c r="I279" s="71">
        <f>I280</f>
        <v>418.91442</v>
      </c>
    </row>
    <row r="280" spans="1:9" s="66" customFormat="1" ht="15" customHeight="1">
      <c r="A280" s="88" t="s">
        <v>93</v>
      </c>
      <c r="B280" s="89" t="s">
        <v>47</v>
      </c>
      <c r="C280" s="81" t="s">
        <v>89</v>
      </c>
      <c r="D280" s="81" t="s">
        <v>89</v>
      </c>
      <c r="E280" s="81" t="s">
        <v>120</v>
      </c>
      <c r="F280" s="81"/>
      <c r="G280" s="71">
        <f>G283+G281</f>
        <v>548.9144200000001</v>
      </c>
      <c r="H280" s="71">
        <f>H283</f>
        <v>418.91442</v>
      </c>
      <c r="I280" s="71">
        <f>I283</f>
        <v>418.91442</v>
      </c>
    </row>
    <row r="281" spans="1:9" s="66" customFormat="1" ht="15" customHeight="1">
      <c r="A281" s="95" t="s">
        <v>332</v>
      </c>
      <c r="B281" s="89" t="s">
        <v>47</v>
      </c>
      <c r="C281" s="81" t="s">
        <v>89</v>
      </c>
      <c r="D281" s="81" t="s">
        <v>89</v>
      </c>
      <c r="E281" s="81" t="s">
        <v>333</v>
      </c>
      <c r="F281" s="81"/>
      <c r="G281" s="71">
        <f>G282</f>
        <v>130</v>
      </c>
      <c r="H281" s="71">
        <f>H282</f>
        <v>0</v>
      </c>
      <c r="I281" s="71">
        <f>I282</f>
        <v>0</v>
      </c>
    </row>
    <row r="282" spans="1:9" s="66" customFormat="1" ht="15" customHeight="1">
      <c r="A282" s="95" t="s">
        <v>110</v>
      </c>
      <c r="B282" s="89" t="s">
        <v>47</v>
      </c>
      <c r="C282" s="81" t="s">
        <v>89</v>
      </c>
      <c r="D282" s="81" t="s">
        <v>89</v>
      </c>
      <c r="E282" s="81" t="s">
        <v>333</v>
      </c>
      <c r="F282" s="81"/>
      <c r="G282" s="71">
        <v>130</v>
      </c>
      <c r="H282" s="71">
        <v>0</v>
      </c>
      <c r="I282" s="71">
        <v>0</v>
      </c>
    </row>
    <row r="283" spans="1:9" s="66" customFormat="1" ht="15" customHeight="1">
      <c r="A283" s="95" t="s">
        <v>201</v>
      </c>
      <c r="B283" s="89" t="s">
        <v>47</v>
      </c>
      <c r="C283" s="81" t="s">
        <v>89</v>
      </c>
      <c r="D283" s="81" t="s">
        <v>89</v>
      </c>
      <c r="E283" s="81" t="s">
        <v>209</v>
      </c>
      <c r="F283" s="81"/>
      <c r="G283" s="71">
        <f>G284</f>
        <v>418.91442</v>
      </c>
      <c r="H283" s="71">
        <f>H284</f>
        <v>418.91442</v>
      </c>
      <c r="I283" s="71">
        <f>I284</f>
        <v>418.91442</v>
      </c>
    </row>
    <row r="284" spans="1:9" s="66" customFormat="1" ht="15" customHeight="1">
      <c r="A284" s="95" t="s">
        <v>124</v>
      </c>
      <c r="B284" s="89" t="s">
        <v>47</v>
      </c>
      <c r="C284" s="81" t="s">
        <v>89</v>
      </c>
      <c r="D284" s="81" t="s">
        <v>89</v>
      </c>
      <c r="E284" s="81" t="s">
        <v>209</v>
      </c>
      <c r="F284" s="81" t="s">
        <v>64</v>
      </c>
      <c r="G284" s="71">
        <v>418.91442</v>
      </c>
      <c r="H284" s="71">
        <v>418.91442</v>
      </c>
      <c r="I284" s="71">
        <v>418.91442</v>
      </c>
    </row>
    <row r="285" spans="1:9" s="66" customFormat="1" ht="14.25" customHeight="1">
      <c r="A285" s="88" t="s">
        <v>117</v>
      </c>
      <c r="B285" s="89" t="s">
        <v>47</v>
      </c>
      <c r="C285" s="81" t="s">
        <v>89</v>
      </c>
      <c r="D285" s="81" t="s">
        <v>89</v>
      </c>
      <c r="E285" s="81" t="s">
        <v>98</v>
      </c>
      <c r="F285" s="81"/>
      <c r="G285" s="71">
        <f>G286</f>
        <v>435</v>
      </c>
      <c r="H285" s="71">
        <f>H286</f>
        <v>0</v>
      </c>
      <c r="I285" s="71">
        <f>I286</f>
        <v>0</v>
      </c>
    </row>
    <row r="286" spans="1:9" s="66" customFormat="1" ht="15.75" customHeight="1">
      <c r="A286" s="88" t="s">
        <v>94</v>
      </c>
      <c r="B286" s="89" t="s">
        <v>47</v>
      </c>
      <c r="C286" s="81" t="s">
        <v>89</v>
      </c>
      <c r="D286" s="81" t="s">
        <v>89</v>
      </c>
      <c r="E286" s="81" t="s">
        <v>121</v>
      </c>
      <c r="F286" s="81"/>
      <c r="G286" s="71">
        <f>G287+G288</f>
        <v>435</v>
      </c>
      <c r="H286" s="71">
        <f>H288</f>
        <v>0</v>
      </c>
      <c r="I286" s="71">
        <f>I288</f>
        <v>0</v>
      </c>
    </row>
    <row r="287" spans="1:9" s="66" customFormat="1" ht="15.75" customHeight="1">
      <c r="A287" s="113" t="s">
        <v>126</v>
      </c>
      <c r="B287" s="89" t="s">
        <v>47</v>
      </c>
      <c r="C287" s="81" t="s">
        <v>89</v>
      </c>
      <c r="D287" s="81" t="s">
        <v>89</v>
      </c>
      <c r="E287" s="81" t="s">
        <v>97</v>
      </c>
      <c r="F287" s="81" t="s">
        <v>299</v>
      </c>
      <c r="G287" s="71">
        <v>428</v>
      </c>
      <c r="H287" s="71">
        <v>0</v>
      </c>
      <c r="I287" s="71">
        <v>0</v>
      </c>
    </row>
    <row r="288" spans="1:9" s="66" customFormat="1" ht="15.75" customHeight="1">
      <c r="A288" s="88" t="s">
        <v>110</v>
      </c>
      <c r="B288" s="89" t="s">
        <v>47</v>
      </c>
      <c r="C288" s="81" t="s">
        <v>89</v>
      </c>
      <c r="D288" s="81" t="s">
        <v>89</v>
      </c>
      <c r="E288" s="81" t="s">
        <v>97</v>
      </c>
      <c r="F288" s="81" t="s">
        <v>64</v>
      </c>
      <c r="G288" s="71">
        <v>7</v>
      </c>
      <c r="H288" s="71">
        <v>0</v>
      </c>
      <c r="I288" s="71">
        <v>0</v>
      </c>
    </row>
    <row r="289" spans="1:9" s="66" customFormat="1" ht="15" customHeight="1">
      <c r="A289" s="104" t="s">
        <v>51</v>
      </c>
      <c r="B289" s="93" t="s">
        <v>47</v>
      </c>
      <c r="C289" s="94" t="s">
        <v>82</v>
      </c>
      <c r="D289" s="94" t="s">
        <v>57</v>
      </c>
      <c r="E289" s="102"/>
      <c r="F289" s="102"/>
      <c r="G289" s="69">
        <f>G290+G311</f>
        <v>17924.272399999994</v>
      </c>
      <c r="H289" s="69">
        <f>H290</f>
        <v>3886.54753</v>
      </c>
      <c r="I289" s="69">
        <f>I290</f>
        <v>4529.0783</v>
      </c>
    </row>
    <row r="290" spans="1:9" s="66" customFormat="1" ht="15" customHeight="1">
      <c r="A290" s="100" t="s">
        <v>6</v>
      </c>
      <c r="B290" s="89" t="s">
        <v>47</v>
      </c>
      <c r="C290" s="81" t="s">
        <v>82</v>
      </c>
      <c r="D290" s="81" t="s">
        <v>56</v>
      </c>
      <c r="E290" s="102"/>
      <c r="F290" s="94"/>
      <c r="G290" s="69">
        <f>G291</f>
        <v>17386.672399999996</v>
      </c>
      <c r="H290" s="69">
        <f>H291</f>
        <v>3886.54753</v>
      </c>
      <c r="I290" s="69">
        <f>I291</f>
        <v>4529.0783</v>
      </c>
    </row>
    <row r="291" spans="1:9" s="66" customFormat="1" ht="21" customHeight="1">
      <c r="A291" s="110" t="s">
        <v>43</v>
      </c>
      <c r="B291" s="93" t="s">
        <v>47</v>
      </c>
      <c r="C291" s="94" t="s">
        <v>82</v>
      </c>
      <c r="D291" s="94" t="s">
        <v>56</v>
      </c>
      <c r="E291" s="94" t="s">
        <v>92</v>
      </c>
      <c r="F291" s="81"/>
      <c r="G291" s="69">
        <f>G292+G307+G299</f>
        <v>17386.672399999996</v>
      </c>
      <c r="H291" s="69">
        <f>H292+H307+H299</f>
        <v>3886.54753</v>
      </c>
      <c r="I291" s="69">
        <f>I292+I307+I299</f>
        <v>4529.0783</v>
      </c>
    </row>
    <row r="292" spans="1:9" s="66" customFormat="1" ht="24" customHeight="1">
      <c r="A292" s="112" t="s">
        <v>221</v>
      </c>
      <c r="B292" s="89" t="s">
        <v>47</v>
      </c>
      <c r="C292" s="81" t="s">
        <v>82</v>
      </c>
      <c r="D292" s="81" t="s">
        <v>56</v>
      </c>
      <c r="E292" s="121" t="s">
        <v>226</v>
      </c>
      <c r="F292" s="81"/>
      <c r="G292" s="71">
        <f>G293+G296</f>
        <v>1071.1</v>
      </c>
      <c r="H292" s="71">
        <v>0</v>
      </c>
      <c r="I292" s="71">
        <v>0</v>
      </c>
    </row>
    <row r="293" spans="1:9" s="66" customFormat="1" ht="24" customHeight="1">
      <c r="A293" s="95" t="s">
        <v>222</v>
      </c>
      <c r="B293" s="89" t="s">
        <v>47</v>
      </c>
      <c r="C293" s="81" t="s">
        <v>82</v>
      </c>
      <c r="D293" s="81" t="s">
        <v>56</v>
      </c>
      <c r="E293" s="121" t="s">
        <v>224</v>
      </c>
      <c r="F293" s="81"/>
      <c r="G293" s="71">
        <f>G294</f>
        <v>1021.1</v>
      </c>
      <c r="H293" s="71">
        <v>0</v>
      </c>
      <c r="I293" s="71">
        <v>0</v>
      </c>
    </row>
    <row r="294" spans="1:9" s="66" customFormat="1" ht="17.25" customHeight="1">
      <c r="A294" s="95" t="s">
        <v>223</v>
      </c>
      <c r="B294" s="89" t="s">
        <v>47</v>
      </c>
      <c r="C294" s="81" t="s">
        <v>82</v>
      </c>
      <c r="D294" s="81" t="s">
        <v>56</v>
      </c>
      <c r="E294" s="87" t="s">
        <v>225</v>
      </c>
      <c r="F294" s="81"/>
      <c r="G294" s="71">
        <f>G295</f>
        <v>1021.1</v>
      </c>
      <c r="H294" s="71">
        <v>0</v>
      </c>
      <c r="I294" s="71">
        <v>0</v>
      </c>
    </row>
    <row r="295" spans="1:9" s="66" customFormat="1" ht="17.25" customHeight="1">
      <c r="A295" s="88" t="s">
        <v>110</v>
      </c>
      <c r="B295" s="89" t="s">
        <v>47</v>
      </c>
      <c r="C295" s="81" t="s">
        <v>82</v>
      </c>
      <c r="D295" s="81" t="s">
        <v>56</v>
      </c>
      <c r="E295" s="87" t="s">
        <v>225</v>
      </c>
      <c r="F295" s="81" t="s">
        <v>64</v>
      </c>
      <c r="G295" s="71">
        <v>1021.1</v>
      </c>
      <c r="H295" s="71">
        <v>0</v>
      </c>
      <c r="I295" s="71">
        <v>0</v>
      </c>
    </row>
    <row r="296" spans="1:9" s="66" customFormat="1" ht="22.5" customHeight="1">
      <c r="A296" s="95" t="s">
        <v>391</v>
      </c>
      <c r="B296" s="89" t="s">
        <v>47</v>
      </c>
      <c r="C296" s="81" t="s">
        <v>82</v>
      </c>
      <c r="D296" s="81" t="s">
        <v>56</v>
      </c>
      <c r="E296" s="121" t="s">
        <v>393</v>
      </c>
      <c r="F296" s="81"/>
      <c r="G296" s="71">
        <f>G297</f>
        <v>50</v>
      </c>
      <c r="H296" s="71">
        <v>0</v>
      </c>
      <c r="I296" s="71">
        <v>0</v>
      </c>
    </row>
    <row r="297" spans="1:9" s="66" customFormat="1" ht="23.25" customHeight="1">
      <c r="A297" s="88" t="s">
        <v>399</v>
      </c>
      <c r="B297" s="89" t="s">
        <v>47</v>
      </c>
      <c r="C297" s="81" t="s">
        <v>82</v>
      </c>
      <c r="D297" s="81" t="s">
        <v>56</v>
      </c>
      <c r="E297" s="87" t="s">
        <v>392</v>
      </c>
      <c r="F297" s="81"/>
      <c r="G297" s="71">
        <f>G298</f>
        <v>50</v>
      </c>
      <c r="H297" s="71">
        <v>0</v>
      </c>
      <c r="I297" s="71">
        <v>0</v>
      </c>
    </row>
    <row r="298" spans="1:9" s="66" customFormat="1" ht="19.5" customHeight="1">
      <c r="A298" s="88" t="s">
        <v>110</v>
      </c>
      <c r="B298" s="89" t="s">
        <v>47</v>
      </c>
      <c r="C298" s="81" t="s">
        <v>82</v>
      </c>
      <c r="D298" s="81" t="s">
        <v>56</v>
      </c>
      <c r="E298" s="87" t="s">
        <v>392</v>
      </c>
      <c r="F298" s="81" t="s">
        <v>64</v>
      </c>
      <c r="G298" s="71">
        <v>50</v>
      </c>
      <c r="H298" s="71">
        <v>0</v>
      </c>
      <c r="I298" s="71">
        <v>0</v>
      </c>
    </row>
    <row r="299" spans="1:9" s="66" customFormat="1" ht="17.25" customHeight="1">
      <c r="A299" s="88" t="s">
        <v>304</v>
      </c>
      <c r="B299" s="89" t="s">
        <v>47</v>
      </c>
      <c r="C299" s="81" t="s">
        <v>82</v>
      </c>
      <c r="D299" s="81" t="s">
        <v>56</v>
      </c>
      <c r="E299" s="87" t="s">
        <v>306</v>
      </c>
      <c r="F299" s="81"/>
      <c r="G299" s="71">
        <f>G300</f>
        <v>16015.572399999997</v>
      </c>
      <c r="H299" s="71">
        <f>H300</f>
        <v>3886.54753</v>
      </c>
      <c r="I299" s="71">
        <f>I300</f>
        <v>4529.0783</v>
      </c>
    </row>
    <row r="300" spans="1:9" s="66" customFormat="1" ht="17.25" customHeight="1">
      <c r="A300" s="88" t="s">
        <v>305</v>
      </c>
      <c r="B300" s="89" t="s">
        <v>47</v>
      </c>
      <c r="C300" s="81" t="s">
        <v>82</v>
      </c>
      <c r="D300" s="81" t="s">
        <v>56</v>
      </c>
      <c r="E300" s="87" t="s">
        <v>307</v>
      </c>
      <c r="F300" s="81"/>
      <c r="G300" s="71">
        <f>G301+G305</f>
        <v>16015.572399999997</v>
      </c>
      <c r="H300" s="71">
        <f>H301+H305</f>
        <v>3886.54753</v>
      </c>
      <c r="I300" s="71">
        <f>I301+I305</f>
        <v>4529.0783</v>
      </c>
    </row>
    <row r="301" spans="1:9" s="66" customFormat="1" ht="32.25" customHeight="1">
      <c r="A301" s="112" t="s">
        <v>353</v>
      </c>
      <c r="B301" s="89" t="s">
        <v>47</v>
      </c>
      <c r="C301" s="81" t="s">
        <v>82</v>
      </c>
      <c r="D301" s="81" t="s">
        <v>56</v>
      </c>
      <c r="E301" s="87" t="s">
        <v>308</v>
      </c>
      <c r="F301" s="81"/>
      <c r="G301" s="71">
        <f>G302+G303+G304</f>
        <v>9202.372399999998</v>
      </c>
      <c r="H301" s="71">
        <f>H302+H303+H304</f>
        <v>3886.54753</v>
      </c>
      <c r="I301" s="71">
        <f>I302+I303+I304</f>
        <v>4529.0783</v>
      </c>
    </row>
    <row r="302" spans="1:9" s="66" customFormat="1" ht="17.25" customHeight="1">
      <c r="A302" s="113" t="s">
        <v>126</v>
      </c>
      <c r="B302" s="89" t="s">
        <v>47</v>
      </c>
      <c r="C302" s="81" t="s">
        <v>82</v>
      </c>
      <c r="D302" s="81" t="s">
        <v>56</v>
      </c>
      <c r="E302" s="87" t="s">
        <v>308</v>
      </c>
      <c r="F302" s="81" t="s">
        <v>299</v>
      </c>
      <c r="G302" s="71">
        <v>6433.20096</v>
      </c>
      <c r="H302" s="71">
        <v>3410</v>
      </c>
      <c r="I302" s="71">
        <v>4033.86887</v>
      </c>
    </row>
    <row r="303" spans="1:9" s="66" customFormat="1" ht="17.25" customHeight="1">
      <c r="A303" s="95" t="s">
        <v>124</v>
      </c>
      <c r="B303" s="89" t="s">
        <v>47</v>
      </c>
      <c r="C303" s="81" t="s">
        <v>82</v>
      </c>
      <c r="D303" s="81" t="s">
        <v>56</v>
      </c>
      <c r="E303" s="87" t="s">
        <v>308</v>
      </c>
      <c r="F303" s="81" t="s">
        <v>64</v>
      </c>
      <c r="G303" s="71">
        <v>2716.70144</v>
      </c>
      <c r="H303" s="71">
        <v>466.54753</v>
      </c>
      <c r="I303" s="71">
        <v>485.20943</v>
      </c>
    </row>
    <row r="304" spans="1:9" s="66" customFormat="1" ht="17.25" customHeight="1">
      <c r="A304" s="95" t="s">
        <v>296</v>
      </c>
      <c r="B304" s="89" t="s">
        <v>47</v>
      </c>
      <c r="C304" s="81" t="s">
        <v>82</v>
      </c>
      <c r="D304" s="81" t="s">
        <v>56</v>
      </c>
      <c r="E304" s="87" t="s">
        <v>308</v>
      </c>
      <c r="F304" s="81" t="s">
        <v>298</v>
      </c>
      <c r="G304" s="71">
        <v>52.47</v>
      </c>
      <c r="H304" s="71">
        <v>10</v>
      </c>
      <c r="I304" s="71">
        <v>10</v>
      </c>
    </row>
    <row r="305" spans="1:9" s="66" customFormat="1" ht="50.25" customHeight="1">
      <c r="A305" s="95" t="s">
        <v>400</v>
      </c>
      <c r="B305" s="89" t="s">
        <v>47</v>
      </c>
      <c r="C305" s="81" t="s">
        <v>82</v>
      </c>
      <c r="D305" s="81" t="s">
        <v>56</v>
      </c>
      <c r="E305" s="122" t="s">
        <v>309</v>
      </c>
      <c r="F305" s="81"/>
      <c r="G305" s="73">
        <f>G306</f>
        <v>6813.2</v>
      </c>
      <c r="H305" s="73">
        <f>H306</f>
        <v>0</v>
      </c>
      <c r="I305" s="73">
        <f>I306</f>
        <v>0</v>
      </c>
    </row>
    <row r="306" spans="1:9" s="66" customFormat="1" ht="17.25" customHeight="1">
      <c r="A306" s="113" t="s">
        <v>126</v>
      </c>
      <c r="B306" s="89" t="s">
        <v>47</v>
      </c>
      <c r="C306" s="81" t="s">
        <v>82</v>
      </c>
      <c r="D306" s="81" t="s">
        <v>56</v>
      </c>
      <c r="E306" s="87" t="s">
        <v>309</v>
      </c>
      <c r="F306" s="81"/>
      <c r="G306" s="58">
        <v>6813.2</v>
      </c>
      <c r="H306" s="71">
        <v>0</v>
      </c>
      <c r="I306" s="71">
        <v>0</v>
      </c>
    </row>
    <row r="307" spans="1:9" s="66" customFormat="1" ht="17.25" customHeight="1">
      <c r="A307" s="88" t="s">
        <v>45</v>
      </c>
      <c r="B307" s="89" t="s">
        <v>47</v>
      </c>
      <c r="C307" s="81" t="s">
        <v>82</v>
      </c>
      <c r="D307" s="81" t="s">
        <v>56</v>
      </c>
      <c r="E307" s="81" t="s">
        <v>227</v>
      </c>
      <c r="F307" s="81"/>
      <c r="G307" s="71">
        <f aca="true" t="shared" si="28" ref="G307:I309">G308</f>
        <v>300</v>
      </c>
      <c r="H307" s="71">
        <f t="shared" si="28"/>
        <v>0</v>
      </c>
      <c r="I307" s="71">
        <f t="shared" si="28"/>
        <v>0</v>
      </c>
    </row>
    <row r="308" spans="1:9" s="66" customFormat="1" ht="26.25" customHeight="1">
      <c r="A308" s="88" t="s">
        <v>91</v>
      </c>
      <c r="B308" s="89" t="s">
        <v>47</v>
      </c>
      <c r="C308" s="81" t="s">
        <v>82</v>
      </c>
      <c r="D308" s="81" t="s">
        <v>56</v>
      </c>
      <c r="E308" s="81" t="s">
        <v>105</v>
      </c>
      <c r="F308" s="81"/>
      <c r="G308" s="71">
        <f t="shared" si="28"/>
        <v>300</v>
      </c>
      <c r="H308" s="71">
        <f t="shared" si="28"/>
        <v>0</v>
      </c>
      <c r="I308" s="71">
        <f t="shared" si="28"/>
        <v>0</v>
      </c>
    </row>
    <row r="309" spans="1:9" s="66" customFormat="1" ht="17.25" customHeight="1">
      <c r="A309" s="88" t="s">
        <v>284</v>
      </c>
      <c r="B309" s="89" t="s">
        <v>47</v>
      </c>
      <c r="C309" s="81" t="s">
        <v>82</v>
      </c>
      <c r="D309" s="81" t="s">
        <v>56</v>
      </c>
      <c r="E309" s="81" t="s">
        <v>283</v>
      </c>
      <c r="F309" s="81"/>
      <c r="G309" s="71">
        <f t="shared" si="28"/>
        <v>300</v>
      </c>
      <c r="H309" s="71">
        <f t="shared" si="28"/>
        <v>0</v>
      </c>
      <c r="I309" s="71">
        <f t="shared" si="28"/>
        <v>0</v>
      </c>
    </row>
    <row r="310" spans="1:9" s="66" customFormat="1" ht="17.25" customHeight="1">
      <c r="A310" s="88" t="s">
        <v>110</v>
      </c>
      <c r="B310" s="89" t="s">
        <v>47</v>
      </c>
      <c r="C310" s="81" t="s">
        <v>82</v>
      </c>
      <c r="D310" s="81" t="s">
        <v>56</v>
      </c>
      <c r="E310" s="81" t="s">
        <v>283</v>
      </c>
      <c r="F310" s="81" t="s">
        <v>64</v>
      </c>
      <c r="G310" s="71">
        <v>300</v>
      </c>
      <c r="H310" s="71">
        <v>0</v>
      </c>
      <c r="I310" s="71">
        <v>0</v>
      </c>
    </row>
    <row r="311" spans="1:9" s="44" customFormat="1" ht="17.25" customHeight="1">
      <c r="A311" s="92" t="s">
        <v>342</v>
      </c>
      <c r="B311" s="93" t="s">
        <v>47</v>
      </c>
      <c r="C311" s="94" t="s">
        <v>82</v>
      </c>
      <c r="D311" s="94" t="s">
        <v>58</v>
      </c>
      <c r="E311" s="94"/>
      <c r="F311" s="94"/>
      <c r="G311" s="69">
        <f>G312</f>
        <v>537.6</v>
      </c>
      <c r="H311" s="69">
        <f>H312</f>
        <v>0</v>
      </c>
      <c r="I311" s="69">
        <f>I312</f>
        <v>0</v>
      </c>
    </row>
    <row r="312" spans="1:9" s="44" customFormat="1" ht="17.25" customHeight="1">
      <c r="A312" s="92" t="s">
        <v>43</v>
      </c>
      <c r="B312" s="93" t="s">
        <v>47</v>
      </c>
      <c r="C312" s="94" t="s">
        <v>82</v>
      </c>
      <c r="D312" s="94" t="s">
        <v>58</v>
      </c>
      <c r="E312" s="94" t="s">
        <v>92</v>
      </c>
      <c r="F312" s="94"/>
      <c r="G312" s="69">
        <f>G316</f>
        <v>537.6</v>
      </c>
      <c r="H312" s="69">
        <f>H316</f>
        <v>0</v>
      </c>
      <c r="I312" s="69">
        <f>I316</f>
        <v>0</v>
      </c>
    </row>
    <row r="313" spans="1:9" s="44" customFormat="1" ht="17.25" customHeight="1">
      <c r="A313" s="88" t="s">
        <v>45</v>
      </c>
      <c r="B313" s="89" t="s">
        <v>47</v>
      </c>
      <c r="C313" s="81" t="s">
        <v>82</v>
      </c>
      <c r="D313" s="81" t="s">
        <v>58</v>
      </c>
      <c r="E313" s="81" t="s">
        <v>227</v>
      </c>
      <c r="F313" s="81"/>
      <c r="G313" s="71">
        <f aca="true" t="shared" si="29" ref="G313:I315">G314</f>
        <v>537.6</v>
      </c>
      <c r="H313" s="71">
        <f t="shared" si="29"/>
        <v>0</v>
      </c>
      <c r="I313" s="71">
        <f t="shared" si="29"/>
        <v>0</v>
      </c>
    </row>
    <row r="314" spans="1:9" s="44" customFormat="1" ht="23.25" customHeight="1">
      <c r="A314" s="88" t="s">
        <v>91</v>
      </c>
      <c r="B314" s="89" t="s">
        <v>47</v>
      </c>
      <c r="C314" s="81" t="s">
        <v>82</v>
      </c>
      <c r="D314" s="81" t="s">
        <v>58</v>
      </c>
      <c r="E314" s="81" t="s">
        <v>105</v>
      </c>
      <c r="F314" s="81"/>
      <c r="G314" s="71">
        <f t="shared" si="29"/>
        <v>537.6</v>
      </c>
      <c r="H314" s="71">
        <f t="shared" si="29"/>
        <v>0</v>
      </c>
      <c r="I314" s="71">
        <f t="shared" si="29"/>
        <v>0</v>
      </c>
    </row>
    <row r="315" spans="1:9" s="44" customFormat="1" ht="17.25" customHeight="1">
      <c r="A315" s="88" t="s">
        <v>334</v>
      </c>
      <c r="B315" s="89" t="s">
        <v>47</v>
      </c>
      <c r="C315" s="81" t="s">
        <v>82</v>
      </c>
      <c r="D315" s="81" t="s">
        <v>58</v>
      </c>
      <c r="E315" s="81" t="s">
        <v>335</v>
      </c>
      <c r="F315" s="81"/>
      <c r="G315" s="71">
        <f t="shared" si="29"/>
        <v>537.6</v>
      </c>
      <c r="H315" s="71">
        <f t="shared" si="29"/>
        <v>0</v>
      </c>
      <c r="I315" s="71">
        <f t="shared" si="29"/>
        <v>0</v>
      </c>
    </row>
    <row r="316" spans="1:9" s="44" customFormat="1" ht="17.25" customHeight="1">
      <c r="A316" s="88" t="s">
        <v>110</v>
      </c>
      <c r="B316" s="89" t="s">
        <v>47</v>
      </c>
      <c r="C316" s="81" t="s">
        <v>82</v>
      </c>
      <c r="D316" s="81" t="s">
        <v>58</v>
      </c>
      <c r="E316" s="81" t="s">
        <v>335</v>
      </c>
      <c r="F316" s="81" t="s">
        <v>64</v>
      </c>
      <c r="G316" s="71">
        <v>537.6</v>
      </c>
      <c r="H316" s="71">
        <v>0</v>
      </c>
      <c r="I316" s="71">
        <v>0</v>
      </c>
    </row>
    <row r="317" spans="1:9" s="66" customFormat="1" ht="18.75" customHeight="1">
      <c r="A317" s="100" t="s">
        <v>50</v>
      </c>
      <c r="B317" s="93" t="s">
        <v>47</v>
      </c>
      <c r="C317" s="94" t="s">
        <v>80</v>
      </c>
      <c r="D317" s="94" t="s">
        <v>57</v>
      </c>
      <c r="E317" s="94"/>
      <c r="F317" s="94"/>
      <c r="G317" s="69">
        <f>G318+G325</f>
        <v>7115.6</v>
      </c>
      <c r="H317" s="70">
        <f>H318+H324</f>
        <v>10655.822</v>
      </c>
      <c r="I317" s="70">
        <f aca="true" t="shared" si="30" ref="I317:I322">I318</f>
        <v>7115.6</v>
      </c>
    </row>
    <row r="318" spans="1:9" s="66" customFormat="1" ht="12.75" customHeight="1">
      <c r="A318" s="100" t="s">
        <v>7</v>
      </c>
      <c r="B318" s="93" t="s">
        <v>47</v>
      </c>
      <c r="C318" s="94" t="s">
        <v>80</v>
      </c>
      <c r="D318" s="94" t="s">
        <v>56</v>
      </c>
      <c r="E318" s="94"/>
      <c r="F318" s="94"/>
      <c r="G318" s="69">
        <f aca="true" t="shared" si="31" ref="G318:H322">G319</f>
        <v>7115.6</v>
      </c>
      <c r="H318" s="70">
        <f t="shared" si="31"/>
        <v>7115.6</v>
      </c>
      <c r="I318" s="70">
        <f t="shared" si="30"/>
        <v>7115.6</v>
      </c>
    </row>
    <row r="319" spans="1:9" s="66" customFormat="1" ht="18" customHeight="1">
      <c r="A319" s="88" t="s">
        <v>27</v>
      </c>
      <c r="B319" s="89" t="s">
        <v>47</v>
      </c>
      <c r="C319" s="81" t="s">
        <v>80</v>
      </c>
      <c r="D319" s="81" t="s">
        <v>56</v>
      </c>
      <c r="E319" s="81" t="s">
        <v>62</v>
      </c>
      <c r="F319" s="81"/>
      <c r="G319" s="71">
        <f t="shared" si="31"/>
        <v>7115.6</v>
      </c>
      <c r="H319" s="72">
        <f t="shared" si="31"/>
        <v>7115.6</v>
      </c>
      <c r="I319" s="72">
        <f t="shared" si="30"/>
        <v>7115.6</v>
      </c>
    </row>
    <row r="320" spans="1:9" s="66" customFormat="1" ht="18" customHeight="1">
      <c r="A320" s="88" t="s">
        <v>28</v>
      </c>
      <c r="B320" s="89" t="s">
        <v>47</v>
      </c>
      <c r="C320" s="81" t="s">
        <v>80</v>
      </c>
      <c r="D320" s="81" t="s">
        <v>56</v>
      </c>
      <c r="E320" s="81" t="s">
        <v>99</v>
      </c>
      <c r="F320" s="81"/>
      <c r="G320" s="71">
        <f t="shared" si="31"/>
        <v>7115.6</v>
      </c>
      <c r="H320" s="72">
        <f t="shared" si="31"/>
        <v>7115.6</v>
      </c>
      <c r="I320" s="72">
        <f t="shared" si="30"/>
        <v>7115.6</v>
      </c>
    </row>
    <row r="321" spans="1:9" s="66" customFormat="1" ht="13.5" customHeight="1">
      <c r="A321" s="88" t="s">
        <v>28</v>
      </c>
      <c r="B321" s="89" t="s">
        <v>47</v>
      </c>
      <c r="C321" s="81" t="s">
        <v>80</v>
      </c>
      <c r="D321" s="81" t="s">
        <v>56</v>
      </c>
      <c r="E321" s="81" t="s">
        <v>65</v>
      </c>
      <c r="F321" s="81"/>
      <c r="G321" s="71">
        <f t="shared" si="31"/>
        <v>7115.6</v>
      </c>
      <c r="H321" s="72">
        <f t="shared" si="31"/>
        <v>7115.6</v>
      </c>
      <c r="I321" s="72">
        <f t="shared" si="30"/>
        <v>7115.6</v>
      </c>
    </row>
    <row r="322" spans="1:9" s="66" customFormat="1" ht="15" customHeight="1">
      <c r="A322" s="88" t="s">
        <v>118</v>
      </c>
      <c r="B322" s="89" t="s">
        <v>47</v>
      </c>
      <c r="C322" s="81" t="s">
        <v>80</v>
      </c>
      <c r="D322" s="81" t="s">
        <v>56</v>
      </c>
      <c r="E322" s="81" t="s">
        <v>81</v>
      </c>
      <c r="F322" s="81"/>
      <c r="G322" s="71">
        <f t="shared" si="31"/>
        <v>7115.6</v>
      </c>
      <c r="H322" s="72">
        <f t="shared" si="31"/>
        <v>7115.6</v>
      </c>
      <c r="I322" s="72">
        <f t="shared" si="30"/>
        <v>7115.6</v>
      </c>
    </row>
    <row r="323" spans="1:9" s="66" customFormat="1" ht="16.5" customHeight="1">
      <c r="A323" s="88" t="s">
        <v>119</v>
      </c>
      <c r="B323" s="89" t="s">
        <v>47</v>
      </c>
      <c r="C323" s="81" t="s">
        <v>80</v>
      </c>
      <c r="D323" s="81" t="s">
        <v>56</v>
      </c>
      <c r="E323" s="81" t="s">
        <v>81</v>
      </c>
      <c r="F323" s="81" t="s">
        <v>108</v>
      </c>
      <c r="G323" s="71">
        <v>7115.6</v>
      </c>
      <c r="H323" s="71">
        <v>7115.6</v>
      </c>
      <c r="I323" s="71">
        <v>7115.6</v>
      </c>
    </row>
    <row r="324" spans="1:9" s="66" customFormat="1" ht="16.5" customHeight="1">
      <c r="A324" s="101" t="s">
        <v>228</v>
      </c>
      <c r="B324" s="93" t="s">
        <v>47</v>
      </c>
      <c r="C324" s="94" t="s">
        <v>80</v>
      </c>
      <c r="D324" s="94" t="s">
        <v>58</v>
      </c>
      <c r="E324" s="94"/>
      <c r="F324" s="94"/>
      <c r="G324" s="69">
        <f aca="true" t="shared" si="32" ref="G324:H328">G325</f>
        <v>0</v>
      </c>
      <c r="H324" s="70">
        <f t="shared" si="32"/>
        <v>3540.222</v>
      </c>
      <c r="I324" s="69">
        <v>0</v>
      </c>
    </row>
    <row r="325" spans="1:9" s="66" customFormat="1" ht="37.5" customHeight="1">
      <c r="A325" s="110" t="s">
        <v>210</v>
      </c>
      <c r="B325" s="89" t="s">
        <v>47</v>
      </c>
      <c r="C325" s="81" t="s">
        <v>80</v>
      </c>
      <c r="D325" s="81" t="s">
        <v>58</v>
      </c>
      <c r="E325" s="81" t="s">
        <v>211</v>
      </c>
      <c r="F325" s="81"/>
      <c r="G325" s="71">
        <f t="shared" si="32"/>
        <v>0</v>
      </c>
      <c r="H325" s="72">
        <f t="shared" si="32"/>
        <v>3540.222</v>
      </c>
      <c r="I325" s="71">
        <v>0</v>
      </c>
    </row>
    <row r="326" spans="1:9" s="66" customFormat="1" ht="16.5" customHeight="1">
      <c r="A326" s="95" t="s">
        <v>212</v>
      </c>
      <c r="B326" s="89" t="s">
        <v>47</v>
      </c>
      <c r="C326" s="81" t="s">
        <v>80</v>
      </c>
      <c r="D326" s="81" t="s">
        <v>58</v>
      </c>
      <c r="E326" s="81" t="s">
        <v>213</v>
      </c>
      <c r="F326" s="81"/>
      <c r="G326" s="71">
        <f t="shared" si="32"/>
        <v>0</v>
      </c>
      <c r="H326" s="72">
        <f t="shared" si="32"/>
        <v>3540.222</v>
      </c>
      <c r="I326" s="71">
        <v>0</v>
      </c>
    </row>
    <row r="327" spans="1:9" s="66" customFormat="1" ht="49.5" customHeight="1">
      <c r="A327" s="95" t="s">
        <v>237</v>
      </c>
      <c r="B327" s="89" t="s">
        <v>47</v>
      </c>
      <c r="C327" s="81" t="s">
        <v>80</v>
      </c>
      <c r="D327" s="81" t="s">
        <v>58</v>
      </c>
      <c r="E327" s="81" t="s">
        <v>214</v>
      </c>
      <c r="F327" s="81"/>
      <c r="G327" s="71">
        <f t="shared" si="32"/>
        <v>0</v>
      </c>
      <c r="H327" s="72">
        <f t="shared" si="32"/>
        <v>3540.222</v>
      </c>
      <c r="I327" s="71">
        <v>0</v>
      </c>
    </row>
    <row r="328" spans="1:9" s="66" customFormat="1" ht="28.5" customHeight="1">
      <c r="A328" s="123" t="s">
        <v>215</v>
      </c>
      <c r="B328" s="89" t="s">
        <v>47</v>
      </c>
      <c r="C328" s="81" t="s">
        <v>80</v>
      </c>
      <c r="D328" s="81" t="s">
        <v>58</v>
      </c>
      <c r="E328" s="81" t="s">
        <v>218</v>
      </c>
      <c r="F328" s="81"/>
      <c r="G328" s="71">
        <f t="shared" si="32"/>
        <v>0</v>
      </c>
      <c r="H328" s="72">
        <f t="shared" si="32"/>
        <v>3540.222</v>
      </c>
      <c r="I328" s="71">
        <v>0</v>
      </c>
    </row>
    <row r="329" spans="1:9" s="66" customFormat="1" ht="29.25" customHeight="1">
      <c r="A329" s="95" t="s">
        <v>216</v>
      </c>
      <c r="B329" s="89" t="s">
        <v>47</v>
      </c>
      <c r="C329" s="81" t="s">
        <v>80</v>
      </c>
      <c r="D329" s="81" t="s">
        <v>58</v>
      </c>
      <c r="E329" s="81" t="s">
        <v>218</v>
      </c>
      <c r="F329" s="81" t="s">
        <v>217</v>
      </c>
      <c r="G329" s="71">
        <v>0</v>
      </c>
      <c r="H329" s="72">
        <v>3540.222</v>
      </c>
      <c r="I329" s="71">
        <v>0</v>
      </c>
    </row>
    <row r="330" spans="1:9" s="66" customFormat="1" ht="15" customHeight="1">
      <c r="A330" s="100" t="s">
        <v>48</v>
      </c>
      <c r="B330" s="93" t="s">
        <v>47</v>
      </c>
      <c r="C330" s="94" t="s">
        <v>75</v>
      </c>
      <c r="D330" s="94" t="s">
        <v>57</v>
      </c>
      <c r="E330" s="94"/>
      <c r="F330" s="94"/>
      <c r="G330" s="69">
        <f>G331+G339+G349</f>
        <v>20838.07003</v>
      </c>
      <c r="H330" s="69">
        <f>H331+H339</f>
        <v>5406.24821</v>
      </c>
      <c r="I330" s="69">
        <f>I331+I339</f>
        <v>5643.73538</v>
      </c>
    </row>
    <row r="331" spans="1:9" s="66" customFormat="1" ht="15" customHeight="1">
      <c r="A331" s="100" t="s">
        <v>18</v>
      </c>
      <c r="B331" s="93" t="s">
        <v>47</v>
      </c>
      <c r="C331" s="94" t="s">
        <v>75</v>
      </c>
      <c r="D331" s="94" t="s">
        <v>56</v>
      </c>
      <c r="E331" s="94"/>
      <c r="F331" s="94"/>
      <c r="G331" s="69">
        <f aca="true" t="shared" si="33" ref="G331:I334">G332</f>
        <v>18624.8259</v>
      </c>
      <c r="H331" s="69">
        <f t="shared" si="33"/>
        <v>5406.24821</v>
      </c>
      <c r="I331" s="69">
        <f t="shared" si="33"/>
        <v>5643.73538</v>
      </c>
    </row>
    <row r="332" spans="1:9" s="66" customFormat="1" ht="27.75" customHeight="1">
      <c r="A332" s="92" t="s">
        <v>44</v>
      </c>
      <c r="B332" s="89" t="s">
        <v>47</v>
      </c>
      <c r="C332" s="81" t="s">
        <v>75</v>
      </c>
      <c r="D332" s="81" t="s">
        <v>56</v>
      </c>
      <c r="E332" s="81" t="s">
        <v>90</v>
      </c>
      <c r="F332" s="81"/>
      <c r="G332" s="71">
        <f t="shared" si="33"/>
        <v>18624.8259</v>
      </c>
      <c r="H332" s="71">
        <f t="shared" si="33"/>
        <v>5406.24821</v>
      </c>
      <c r="I332" s="71">
        <f t="shared" si="33"/>
        <v>5643.73538</v>
      </c>
    </row>
    <row r="333" spans="1:9" s="66" customFormat="1" ht="15.75" customHeight="1">
      <c r="A333" s="88" t="s">
        <v>310</v>
      </c>
      <c r="B333" s="89" t="s">
        <v>47</v>
      </c>
      <c r="C333" s="81" t="s">
        <v>75</v>
      </c>
      <c r="D333" s="81" t="s">
        <v>56</v>
      </c>
      <c r="E333" s="81" t="s">
        <v>312</v>
      </c>
      <c r="F333" s="81"/>
      <c r="G333" s="71">
        <f t="shared" si="33"/>
        <v>18624.8259</v>
      </c>
      <c r="H333" s="71">
        <f t="shared" si="33"/>
        <v>5406.24821</v>
      </c>
      <c r="I333" s="71">
        <f t="shared" si="33"/>
        <v>5643.73538</v>
      </c>
    </row>
    <row r="334" spans="1:9" s="66" customFormat="1" ht="24" customHeight="1">
      <c r="A334" s="112" t="s">
        <v>311</v>
      </c>
      <c r="B334" s="89" t="s">
        <v>47</v>
      </c>
      <c r="C334" s="81" t="s">
        <v>75</v>
      </c>
      <c r="D334" s="81" t="s">
        <v>56</v>
      </c>
      <c r="E334" s="81" t="s">
        <v>313</v>
      </c>
      <c r="F334" s="81"/>
      <c r="G334" s="71">
        <f t="shared" si="33"/>
        <v>18624.8259</v>
      </c>
      <c r="H334" s="71">
        <f t="shared" si="33"/>
        <v>5406.24821</v>
      </c>
      <c r="I334" s="71">
        <f t="shared" si="33"/>
        <v>5643.73538</v>
      </c>
    </row>
    <row r="335" spans="1:9" s="66" customFormat="1" ht="34.5" customHeight="1">
      <c r="A335" s="112" t="s">
        <v>354</v>
      </c>
      <c r="B335" s="89" t="s">
        <v>47</v>
      </c>
      <c r="C335" s="81" t="s">
        <v>75</v>
      </c>
      <c r="D335" s="81" t="s">
        <v>56</v>
      </c>
      <c r="E335" s="81" t="s">
        <v>314</v>
      </c>
      <c r="F335" s="81"/>
      <c r="G335" s="71">
        <f>G336+G337+G338</f>
        <v>18624.8259</v>
      </c>
      <c r="H335" s="71">
        <f>H336+H337+H338</f>
        <v>5406.24821</v>
      </c>
      <c r="I335" s="71">
        <f>I336+I337+I338</f>
        <v>5643.73538</v>
      </c>
    </row>
    <row r="336" spans="1:9" s="66" customFormat="1" ht="15.75" customHeight="1">
      <c r="A336" s="113" t="s">
        <v>126</v>
      </c>
      <c r="B336" s="89" t="s">
        <v>47</v>
      </c>
      <c r="C336" s="81" t="s">
        <v>75</v>
      </c>
      <c r="D336" s="81" t="s">
        <v>56</v>
      </c>
      <c r="E336" s="81" t="s">
        <v>314</v>
      </c>
      <c r="F336" s="81" t="s">
        <v>299</v>
      </c>
      <c r="G336" s="63">
        <v>12963.4835</v>
      </c>
      <c r="H336" s="71">
        <v>4656.06411</v>
      </c>
      <c r="I336" s="71">
        <v>4866.33592</v>
      </c>
    </row>
    <row r="337" spans="1:11" s="66" customFormat="1" ht="15.75" customHeight="1">
      <c r="A337" s="95" t="s">
        <v>124</v>
      </c>
      <c r="B337" s="89" t="s">
        <v>47</v>
      </c>
      <c r="C337" s="81" t="s">
        <v>75</v>
      </c>
      <c r="D337" s="81" t="s">
        <v>56</v>
      </c>
      <c r="E337" s="81" t="s">
        <v>314</v>
      </c>
      <c r="F337" s="81" t="s">
        <v>64</v>
      </c>
      <c r="G337" s="58">
        <v>4969.3424</v>
      </c>
      <c r="H337" s="71">
        <v>750.1841</v>
      </c>
      <c r="I337" s="71">
        <v>777.39946</v>
      </c>
      <c r="K337" s="137"/>
    </row>
    <row r="338" spans="1:9" s="66" customFormat="1" ht="15.75" customHeight="1">
      <c r="A338" s="95" t="s">
        <v>296</v>
      </c>
      <c r="B338" s="89" t="s">
        <v>47</v>
      </c>
      <c r="C338" s="81" t="s">
        <v>75</v>
      </c>
      <c r="D338" s="81" t="s">
        <v>56</v>
      </c>
      <c r="E338" s="81" t="s">
        <v>314</v>
      </c>
      <c r="F338" s="81" t="s">
        <v>298</v>
      </c>
      <c r="G338" s="71">
        <v>692</v>
      </c>
      <c r="H338" s="71">
        <v>0</v>
      </c>
      <c r="I338" s="71">
        <v>0</v>
      </c>
    </row>
    <row r="339" spans="1:9" s="66" customFormat="1" ht="15" customHeight="1">
      <c r="A339" s="100" t="s">
        <v>156</v>
      </c>
      <c r="B339" s="93" t="s">
        <v>47</v>
      </c>
      <c r="C339" s="94" t="s">
        <v>75</v>
      </c>
      <c r="D339" s="94" t="s">
        <v>69</v>
      </c>
      <c r="E339" s="81"/>
      <c r="F339" s="81"/>
      <c r="G339" s="69">
        <f>G340</f>
        <v>1998.24413</v>
      </c>
      <c r="H339" s="69">
        <f>H340</f>
        <v>0</v>
      </c>
      <c r="I339" s="69">
        <f>I340</f>
        <v>0</v>
      </c>
    </row>
    <row r="340" spans="1:9" s="66" customFormat="1" ht="24" customHeight="1">
      <c r="A340" s="92" t="s">
        <v>44</v>
      </c>
      <c r="B340" s="93" t="s">
        <v>47</v>
      </c>
      <c r="C340" s="94" t="s">
        <v>75</v>
      </c>
      <c r="D340" s="94" t="s">
        <v>69</v>
      </c>
      <c r="E340" s="94" t="s">
        <v>90</v>
      </c>
      <c r="F340" s="94"/>
      <c r="G340" s="69">
        <f>G345+G344</f>
        <v>1998.24413</v>
      </c>
      <c r="H340" s="69">
        <f>H347</f>
        <v>0</v>
      </c>
      <c r="I340" s="69">
        <f>I347</f>
        <v>0</v>
      </c>
    </row>
    <row r="341" spans="1:9" s="66" customFormat="1" ht="24" customHeight="1">
      <c r="A341" s="114" t="s">
        <v>367</v>
      </c>
      <c r="B341" s="89" t="s">
        <v>47</v>
      </c>
      <c r="C341" s="81" t="s">
        <v>75</v>
      </c>
      <c r="D341" s="81" t="s">
        <v>69</v>
      </c>
      <c r="E341" s="81" t="s">
        <v>368</v>
      </c>
      <c r="F341" s="81"/>
      <c r="G341" s="71">
        <f>G342</f>
        <v>319.73413</v>
      </c>
      <c r="H341" s="71">
        <v>0</v>
      </c>
      <c r="I341" s="71">
        <v>0</v>
      </c>
    </row>
    <row r="342" spans="1:9" s="66" customFormat="1" ht="24" customHeight="1">
      <c r="A342" s="114" t="s">
        <v>369</v>
      </c>
      <c r="B342" s="89" t="s">
        <v>47</v>
      </c>
      <c r="C342" s="81" t="s">
        <v>75</v>
      </c>
      <c r="D342" s="81" t="s">
        <v>69</v>
      </c>
      <c r="E342" s="81" t="s">
        <v>370</v>
      </c>
      <c r="F342" s="81"/>
      <c r="G342" s="71">
        <f>G343</f>
        <v>319.73413</v>
      </c>
      <c r="H342" s="71">
        <v>0</v>
      </c>
      <c r="I342" s="71">
        <v>0</v>
      </c>
    </row>
    <row r="343" spans="1:9" s="66" customFormat="1" ht="24" customHeight="1">
      <c r="A343" s="88" t="s">
        <v>371</v>
      </c>
      <c r="B343" s="124" t="s">
        <v>47</v>
      </c>
      <c r="C343" s="81" t="s">
        <v>75</v>
      </c>
      <c r="D343" s="81" t="s">
        <v>69</v>
      </c>
      <c r="E343" s="81" t="s">
        <v>372</v>
      </c>
      <c r="F343" s="81"/>
      <c r="G343" s="71">
        <f>G344</f>
        <v>319.73413</v>
      </c>
      <c r="H343" s="71">
        <v>0</v>
      </c>
      <c r="I343" s="71">
        <v>0</v>
      </c>
    </row>
    <row r="344" spans="1:9" s="66" customFormat="1" ht="24" customHeight="1">
      <c r="A344" s="88" t="s">
        <v>88</v>
      </c>
      <c r="B344" s="124" t="s">
        <v>47</v>
      </c>
      <c r="C344" s="81" t="s">
        <v>75</v>
      </c>
      <c r="D344" s="81" t="s">
        <v>69</v>
      </c>
      <c r="E344" s="81" t="s">
        <v>372</v>
      </c>
      <c r="F344" s="81" t="s">
        <v>84</v>
      </c>
      <c r="G344" s="71">
        <v>319.73413</v>
      </c>
      <c r="H344" s="71">
        <v>0</v>
      </c>
      <c r="I344" s="71">
        <v>0</v>
      </c>
    </row>
    <row r="345" spans="1:9" s="66" customFormat="1" ht="16.5" customHeight="1">
      <c r="A345" s="112" t="s">
        <v>262</v>
      </c>
      <c r="B345" s="89" t="s">
        <v>47</v>
      </c>
      <c r="C345" s="81" t="s">
        <v>75</v>
      </c>
      <c r="D345" s="81" t="s">
        <v>69</v>
      </c>
      <c r="E345" s="81" t="s">
        <v>265</v>
      </c>
      <c r="F345" s="81"/>
      <c r="G345" s="71">
        <f aca="true" t="shared" si="34" ref="G345:I346">G346</f>
        <v>1678.51</v>
      </c>
      <c r="H345" s="71">
        <f t="shared" si="34"/>
        <v>0</v>
      </c>
      <c r="I345" s="71">
        <f t="shared" si="34"/>
        <v>0</v>
      </c>
    </row>
    <row r="346" spans="1:9" s="66" customFormat="1" ht="25.5" customHeight="1">
      <c r="A346" s="112" t="s">
        <v>405</v>
      </c>
      <c r="B346" s="89" t="s">
        <v>47</v>
      </c>
      <c r="C346" s="81" t="s">
        <v>75</v>
      </c>
      <c r="D346" s="81" t="s">
        <v>69</v>
      </c>
      <c r="E346" s="81" t="s">
        <v>266</v>
      </c>
      <c r="F346" s="81"/>
      <c r="G346" s="71">
        <f t="shared" si="34"/>
        <v>1678.51</v>
      </c>
      <c r="H346" s="71">
        <f t="shared" si="34"/>
        <v>0</v>
      </c>
      <c r="I346" s="71">
        <f t="shared" si="34"/>
        <v>0</v>
      </c>
    </row>
    <row r="347" spans="1:9" s="66" customFormat="1" ht="27" customHeight="1">
      <c r="A347" s="112" t="s">
        <v>406</v>
      </c>
      <c r="B347" s="89" t="s">
        <v>47</v>
      </c>
      <c r="C347" s="81" t="s">
        <v>75</v>
      </c>
      <c r="D347" s="81" t="s">
        <v>69</v>
      </c>
      <c r="E347" s="81" t="s">
        <v>264</v>
      </c>
      <c r="F347" s="81"/>
      <c r="G347" s="71">
        <f>G348</f>
        <v>1678.51</v>
      </c>
      <c r="H347" s="71">
        <v>0</v>
      </c>
      <c r="I347" s="71">
        <v>0</v>
      </c>
    </row>
    <row r="348" spans="1:9" s="66" customFormat="1" ht="16.5" customHeight="1">
      <c r="A348" s="88" t="s">
        <v>88</v>
      </c>
      <c r="B348" s="89" t="s">
        <v>47</v>
      </c>
      <c r="C348" s="81" t="s">
        <v>75</v>
      </c>
      <c r="D348" s="81" t="s">
        <v>69</v>
      </c>
      <c r="E348" s="81" t="s">
        <v>264</v>
      </c>
      <c r="F348" s="81" t="s">
        <v>84</v>
      </c>
      <c r="G348" s="71">
        <v>1678.51</v>
      </c>
      <c r="H348" s="71">
        <v>0</v>
      </c>
      <c r="I348" s="71">
        <v>0</v>
      </c>
    </row>
    <row r="349" spans="1:9" s="66" customFormat="1" ht="16.5" customHeight="1">
      <c r="A349" s="100" t="s">
        <v>343</v>
      </c>
      <c r="B349" s="93" t="s">
        <v>47</v>
      </c>
      <c r="C349" s="94" t="s">
        <v>75</v>
      </c>
      <c r="D349" s="94" t="s">
        <v>83</v>
      </c>
      <c r="E349" s="81"/>
      <c r="F349" s="81"/>
      <c r="G349" s="69">
        <f aca="true" t="shared" si="35" ref="G349:I353">G350</f>
        <v>215</v>
      </c>
      <c r="H349" s="69">
        <f t="shared" si="35"/>
        <v>0</v>
      </c>
      <c r="I349" s="69">
        <f t="shared" si="35"/>
        <v>0</v>
      </c>
    </row>
    <row r="350" spans="1:9" s="66" customFormat="1" ht="23.25" customHeight="1">
      <c r="A350" s="92" t="s">
        <v>44</v>
      </c>
      <c r="B350" s="93" t="s">
        <v>47</v>
      </c>
      <c r="C350" s="94" t="s">
        <v>75</v>
      </c>
      <c r="D350" s="94" t="s">
        <v>83</v>
      </c>
      <c r="E350" s="94" t="s">
        <v>90</v>
      </c>
      <c r="F350" s="81"/>
      <c r="G350" s="69">
        <f t="shared" si="35"/>
        <v>215</v>
      </c>
      <c r="H350" s="69">
        <f t="shared" si="35"/>
        <v>0</v>
      </c>
      <c r="I350" s="69">
        <f t="shared" si="35"/>
        <v>0</v>
      </c>
    </row>
    <row r="351" spans="1:9" s="66" customFormat="1" ht="25.5" customHeight="1">
      <c r="A351" s="95" t="s">
        <v>336</v>
      </c>
      <c r="B351" s="89" t="s">
        <v>47</v>
      </c>
      <c r="C351" s="81" t="s">
        <v>75</v>
      </c>
      <c r="D351" s="81" t="s">
        <v>83</v>
      </c>
      <c r="E351" s="81" t="s">
        <v>339</v>
      </c>
      <c r="F351" s="81"/>
      <c r="G351" s="71">
        <f t="shared" si="35"/>
        <v>215</v>
      </c>
      <c r="H351" s="71">
        <f t="shared" si="35"/>
        <v>0</v>
      </c>
      <c r="I351" s="71">
        <f t="shared" si="35"/>
        <v>0</v>
      </c>
    </row>
    <row r="352" spans="1:9" s="66" customFormat="1" ht="16.5" customHeight="1">
      <c r="A352" s="95" t="s">
        <v>337</v>
      </c>
      <c r="B352" s="89" t="s">
        <v>47</v>
      </c>
      <c r="C352" s="81" t="s">
        <v>75</v>
      </c>
      <c r="D352" s="81" t="s">
        <v>83</v>
      </c>
      <c r="E352" s="81" t="s">
        <v>340</v>
      </c>
      <c r="F352" s="81"/>
      <c r="G352" s="71">
        <f t="shared" si="35"/>
        <v>215</v>
      </c>
      <c r="H352" s="71">
        <f t="shared" si="35"/>
        <v>0</v>
      </c>
      <c r="I352" s="71">
        <f t="shared" si="35"/>
        <v>0</v>
      </c>
    </row>
    <row r="353" spans="1:9" s="66" customFormat="1" ht="16.5" customHeight="1">
      <c r="A353" s="95" t="s">
        <v>338</v>
      </c>
      <c r="B353" s="89" t="s">
        <v>47</v>
      </c>
      <c r="C353" s="81" t="s">
        <v>75</v>
      </c>
      <c r="D353" s="81" t="s">
        <v>83</v>
      </c>
      <c r="E353" s="81" t="s">
        <v>341</v>
      </c>
      <c r="F353" s="81"/>
      <c r="G353" s="71">
        <f t="shared" si="35"/>
        <v>215</v>
      </c>
      <c r="H353" s="71">
        <f t="shared" si="35"/>
        <v>0</v>
      </c>
      <c r="I353" s="71">
        <f t="shared" si="35"/>
        <v>0</v>
      </c>
    </row>
    <row r="354" spans="1:9" s="66" customFormat="1" ht="16.5" customHeight="1">
      <c r="A354" s="95" t="s">
        <v>124</v>
      </c>
      <c r="B354" s="89" t="s">
        <v>47</v>
      </c>
      <c r="C354" s="81" t="s">
        <v>75</v>
      </c>
      <c r="D354" s="81" t="s">
        <v>83</v>
      </c>
      <c r="E354" s="81" t="s">
        <v>341</v>
      </c>
      <c r="F354" s="81" t="s">
        <v>64</v>
      </c>
      <c r="G354" s="58">
        <v>215</v>
      </c>
      <c r="H354" s="71">
        <v>0</v>
      </c>
      <c r="I354" s="71">
        <v>0</v>
      </c>
    </row>
    <row r="355" spans="1:9" s="66" customFormat="1" ht="27" customHeight="1">
      <c r="A355" s="125" t="s">
        <v>153</v>
      </c>
      <c r="B355" s="93" t="s">
        <v>47</v>
      </c>
      <c r="C355" s="94" t="s">
        <v>74</v>
      </c>
      <c r="D355" s="94" t="s">
        <v>56</v>
      </c>
      <c r="E355" s="94"/>
      <c r="F355" s="94"/>
      <c r="G355" s="69">
        <f aca="true" t="shared" si="36" ref="G355:I357">G356</f>
        <v>400</v>
      </c>
      <c r="H355" s="69">
        <f t="shared" si="36"/>
        <v>300</v>
      </c>
      <c r="I355" s="69">
        <f t="shared" si="36"/>
        <v>200</v>
      </c>
    </row>
    <row r="356" spans="1:9" s="66" customFormat="1" ht="15.75" customHeight="1">
      <c r="A356" s="88" t="s">
        <v>27</v>
      </c>
      <c r="B356" s="89" t="s">
        <v>47</v>
      </c>
      <c r="C356" s="81" t="s">
        <v>74</v>
      </c>
      <c r="D356" s="81" t="s">
        <v>56</v>
      </c>
      <c r="E356" s="81" t="s">
        <v>99</v>
      </c>
      <c r="F356" s="94"/>
      <c r="G356" s="71">
        <f t="shared" si="36"/>
        <v>400</v>
      </c>
      <c r="H356" s="71">
        <f t="shared" si="36"/>
        <v>300</v>
      </c>
      <c r="I356" s="71">
        <f t="shared" si="36"/>
        <v>200</v>
      </c>
    </row>
    <row r="357" spans="1:9" s="66" customFormat="1" ht="15" customHeight="1">
      <c r="A357" s="88" t="s">
        <v>28</v>
      </c>
      <c r="B357" s="89" t="s">
        <v>47</v>
      </c>
      <c r="C357" s="81" t="s">
        <v>74</v>
      </c>
      <c r="D357" s="81" t="s">
        <v>56</v>
      </c>
      <c r="E357" s="81" t="s">
        <v>65</v>
      </c>
      <c r="F357" s="94"/>
      <c r="G357" s="71">
        <f t="shared" si="36"/>
        <v>400</v>
      </c>
      <c r="H357" s="71">
        <f t="shared" si="36"/>
        <v>300</v>
      </c>
      <c r="I357" s="71">
        <f t="shared" si="36"/>
        <v>200</v>
      </c>
    </row>
    <row r="358" spans="1:9" s="66" customFormat="1" ht="14.25" customHeight="1">
      <c r="A358" s="88" t="s">
        <v>28</v>
      </c>
      <c r="B358" s="89" t="s">
        <v>47</v>
      </c>
      <c r="C358" s="81" t="s">
        <v>74</v>
      </c>
      <c r="D358" s="81" t="s">
        <v>56</v>
      </c>
      <c r="E358" s="81" t="s">
        <v>65</v>
      </c>
      <c r="F358" s="94"/>
      <c r="G358" s="71">
        <f>G360</f>
        <v>400</v>
      </c>
      <c r="H358" s="71">
        <f>H359</f>
        <v>300</v>
      </c>
      <c r="I358" s="71">
        <f>I359</f>
        <v>200</v>
      </c>
    </row>
    <row r="359" spans="1:9" s="66" customFormat="1" ht="15.75" customHeight="1">
      <c r="A359" s="88" t="s">
        <v>123</v>
      </c>
      <c r="B359" s="89" t="s">
        <v>47</v>
      </c>
      <c r="C359" s="81" t="s">
        <v>74</v>
      </c>
      <c r="D359" s="81" t="s">
        <v>56</v>
      </c>
      <c r="E359" s="81" t="s">
        <v>152</v>
      </c>
      <c r="F359" s="94"/>
      <c r="G359" s="71">
        <f>G360</f>
        <v>400</v>
      </c>
      <c r="H359" s="71">
        <f>H360</f>
        <v>300</v>
      </c>
      <c r="I359" s="71">
        <f>I360</f>
        <v>200</v>
      </c>
    </row>
    <row r="360" spans="1:9" s="66" customFormat="1" ht="14.25" customHeight="1">
      <c r="A360" s="88" t="s">
        <v>23</v>
      </c>
      <c r="B360" s="89" t="s">
        <v>47</v>
      </c>
      <c r="C360" s="81" t="s">
        <v>74</v>
      </c>
      <c r="D360" s="81" t="s">
        <v>56</v>
      </c>
      <c r="E360" s="81" t="s">
        <v>152</v>
      </c>
      <c r="F360" s="81" t="s">
        <v>22</v>
      </c>
      <c r="G360" s="71">
        <v>400</v>
      </c>
      <c r="H360" s="71">
        <v>300</v>
      </c>
      <c r="I360" s="71">
        <v>200</v>
      </c>
    </row>
    <row r="361" spans="1:9" s="66" customFormat="1" ht="18" customHeight="1">
      <c r="A361" s="105" t="s">
        <v>42</v>
      </c>
      <c r="B361" s="106" t="s">
        <v>104</v>
      </c>
      <c r="C361" s="81"/>
      <c r="D361" s="81"/>
      <c r="E361" s="94"/>
      <c r="F361" s="81"/>
      <c r="G361" s="69">
        <f>G362</f>
        <v>3217.23905</v>
      </c>
      <c r="H361" s="69">
        <f>H362</f>
        <v>3194.51646</v>
      </c>
      <c r="I361" s="69">
        <f>I362</f>
        <v>3318.90511</v>
      </c>
    </row>
    <row r="362" spans="1:9" s="66" customFormat="1" ht="14.25" customHeight="1">
      <c r="A362" s="100" t="s">
        <v>1</v>
      </c>
      <c r="B362" s="102" t="s">
        <v>104</v>
      </c>
      <c r="C362" s="94" t="s">
        <v>56</v>
      </c>
      <c r="D362" s="94" t="s">
        <v>57</v>
      </c>
      <c r="E362" s="94"/>
      <c r="F362" s="94"/>
      <c r="G362" s="69">
        <f>G363+G369</f>
        <v>3217.23905</v>
      </c>
      <c r="H362" s="69">
        <f>H363+H369</f>
        <v>3194.51646</v>
      </c>
      <c r="I362" s="69">
        <f>I363+I369</f>
        <v>3318.90511</v>
      </c>
    </row>
    <row r="363" spans="1:9" s="66" customFormat="1" ht="27.75" customHeight="1">
      <c r="A363" s="100" t="s">
        <v>41</v>
      </c>
      <c r="B363" s="102" t="s">
        <v>104</v>
      </c>
      <c r="C363" s="94" t="s">
        <v>56</v>
      </c>
      <c r="D363" s="94" t="s">
        <v>69</v>
      </c>
      <c r="E363" s="81"/>
      <c r="F363" s="81"/>
      <c r="G363" s="69">
        <f aca="true" t="shared" si="37" ref="G363:I367">G364</f>
        <v>1554.62</v>
      </c>
      <c r="H363" s="70">
        <f t="shared" si="37"/>
        <v>1602.55</v>
      </c>
      <c r="I363" s="70">
        <f t="shared" si="37"/>
        <v>1666.66</v>
      </c>
    </row>
    <row r="364" spans="1:9" s="66" customFormat="1" ht="27.75" customHeight="1">
      <c r="A364" s="92" t="s">
        <v>127</v>
      </c>
      <c r="B364" s="89" t="s">
        <v>104</v>
      </c>
      <c r="C364" s="81" t="s">
        <v>56</v>
      </c>
      <c r="D364" s="81" t="s">
        <v>69</v>
      </c>
      <c r="E364" s="81" t="s">
        <v>132</v>
      </c>
      <c r="F364" s="81"/>
      <c r="G364" s="71">
        <f t="shared" si="37"/>
        <v>1554.62</v>
      </c>
      <c r="H364" s="72">
        <f t="shared" si="37"/>
        <v>1602.55</v>
      </c>
      <c r="I364" s="72">
        <f t="shared" si="37"/>
        <v>1666.66</v>
      </c>
    </row>
    <row r="365" spans="1:9" s="66" customFormat="1" ht="14.25" customHeight="1">
      <c r="A365" s="88" t="s">
        <v>36</v>
      </c>
      <c r="B365" s="89" t="s">
        <v>104</v>
      </c>
      <c r="C365" s="81" t="s">
        <v>56</v>
      </c>
      <c r="D365" s="81" t="s">
        <v>69</v>
      </c>
      <c r="E365" s="81" t="s">
        <v>68</v>
      </c>
      <c r="F365" s="81"/>
      <c r="G365" s="71">
        <f t="shared" si="37"/>
        <v>1554.62</v>
      </c>
      <c r="H365" s="72">
        <f t="shared" si="37"/>
        <v>1602.55</v>
      </c>
      <c r="I365" s="72">
        <f t="shared" si="37"/>
        <v>1666.66</v>
      </c>
    </row>
    <row r="366" spans="1:9" s="66" customFormat="1" ht="15" customHeight="1">
      <c r="A366" s="88" t="s">
        <v>28</v>
      </c>
      <c r="B366" s="89" t="s">
        <v>104</v>
      </c>
      <c r="C366" s="81" t="s">
        <v>56</v>
      </c>
      <c r="D366" s="81" t="s">
        <v>69</v>
      </c>
      <c r="E366" s="81" t="s">
        <v>70</v>
      </c>
      <c r="F366" s="81"/>
      <c r="G366" s="71">
        <f t="shared" si="37"/>
        <v>1554.62</v>
      </c>
      <c r="H366" s="72">
        <f t="shared" si="37"/>
        <v>1602.55</v>
      </c>
      <c r="I366" s="72">
        <f t="shared" si="37"/>
        <v>1666.66</v>
      </c>
    </row>
    <row r="367" spans="1:9" s="66" customFormat="1" ht="15.75" customHeight="1">
      <c r="A367" s="88" t="s">
        <v>129</v>
      </c>
      <c r="B367" s="89" t="s">
        <v>104</v>
      </c>
      <c r="C367" s="81" t="s">
        <v>56</v>
      </c>
      <c r="D367" s="81" t="s">
        <v>69</v>
      </c>
      <c r="E367" s="81" t="s">
        <v>133</v>
      </c>
      <c r="F367" s="81"/>
      <c r="G367" s="71">
        <f t="shared" si="37"/>
        <v>1554.62</v>
      </c>
      <c r="H367" s="72">
        <f t="shared" si="37"/>
        <v>1602.55</v>
      </c>
      <c r="I367" s="72">
        <f t="shared" si="37"/>
        <v>1666.66</v>
      </c>
    </row>
    <row r="368" spans="1:9" s="66" customFormat="1" ht="16.5" customHeight="1">
      <c r="A368" s="88" t="s">
        <v>63</v>
      </c>
      <c r="B368" s="89" t="s">
        <v>104</v>
      </c>
      <c r="C368" s="81" t="s">
        <v>56</v>
      </c>
      <c r="D368" s="81" t="s">
        <v>69</v>
      </c>
      <c r="E368" s="81" t="s">
        <v>133</v>
      </c>
      <c r="F368" s="81" t="s">
        <v>59</v>
      </c>
      <c r="G368" s="71">
        <v>1554.62</v>
      </c>
      <c r="H368" s="71">
        <v>1602.55</v>
      </c>
      <c r="I368" s="71">
        <v>1666.66</v>
      </c>
    </row>
    <row r="369" spans="1:9" s="66" customFormat="1" ht="37.5" customHeight="1">
      <c r="A369" s="125" t="s">
        <v>169</v>
      </c>
      <c r="B369" s="102" t="s">
        <v>104</v>
      </c>
      <c r="C369" s="94" t="s">
        <v>56</v>
      </c>
      <c r="D369" s="94" t="s">
        <v>73</v>
      </c>
      <c r="E369" s="109"/>
      <c r="F369" s="109"/>
      <c r="G369" s="69">
        <f aca="true" t="shared" si="38" ref="G369:I372">G370</f>
        <v>1662.61905</v>
      </c>
      <c r="H369" s="70">
        <f t="shared" si="38"/>
        <v>1591.96646</v>
      </c>
      <c r="I369" s="70">
        <f t="shared" si="38"/>
        <v>1652.24511</v>
      </c>
    </row>
    <row r="370" spans="1:9" s="66" customFormat="1" ht="21" customHeight="1">
      <c r="A370" s="92" t="s">
        <v>127</v>
      </c>
      <c r="B370" s="89" t="s">
        <v>104</v>
      </c>
      <c r="C370" s="81" t="s">
        <v>56</v>
      </c>
      <c r="D370" s="81" t="s">
        <v>73</v>
      </c>
      <c r="E370" s="81" t="s">
        <v>107</v>
      </c>
      <c r="F370" s="109"/>
      <c r="G370" s="69">
        <f t="shared" si="38"/>
        <v>1662.61905</v>
      </c>
      <c r="H370" s="70">
        <f t="shared" si="38"/>
        <v>1591.96646</v>
      </c>
      <c r="I370" s="70">
        <f t="shared" si="38"/>
        <v>1652.24511</v>
      </c>
    </row>
    <row r="371" spans="1:9" s="66" customFormat="1" ht="14.25" customHeight="1">
      <c r="A371" s="88" t="s">
        <v>26</v>
      </c>
      <c r="B371" s="89" t="s">
        <v>104</v>
      </c>
      <c r="C371" s="81" t="s">
        <v>56</v>
      </c>
      <c r="D371" s="81" t="s">
        <v>73</v>
      </c>
      <c r="E371" s="81" t="s">
        <v>61</v>
      </c>
      <c r="F371" s="109"/>
      <c r="G371" s="71">
        <f t="shared" si="38"/>
        <v>1662.61905</v>
      </c>
      <c r="H371" s="72">
        <f t="shared" si="38"/>
        <v>1591.96646</v>
      </c>
      <c r="I371" s="72">
        <f t="shared" si="38"/>
        <v>1652.24511</v>
      </c>
    </row>
    <row r="372" spans="1:9" s="66" customFormat="1" ht="13.5" customHeight="1">
      <c r="A372" s="88" t="s">
        <v>28</v>
      </c>
      <c r="B372" s="89" t="s">
        <v>104</v>
      </c>
      <c r="C372" s="81" t="s">
        <v>56</v>
      </c>
      <c r="D372" s="81" t="s">
        <v>73</v>
      </c>
      <c r="E372" s="81" t="s">
        <v>72</v>
      </c>
      <c r="F372" s="109"/>
      <c r="G372" s="71">
        <f t="shared" si="38"/>
        <v>1662.61905</v>
      </c>
      <c r="H372" s="72">
        <f t="shared" si="38"/>
        <v>1591.96646</v>
      </c>
      <c r="I372" s="72">
        <f t="shared" si="38"/>
        <v>1652.24511</v>
      </c>
    </row>
    <row r="373" spans="1:9" s="66" customFormat="1" ht="16.5" customHeight="1">
      <c r="A373" s="88" t="s">
        <v>129</v>
      </c>
      <c r="B373" s="89" t="s">
        <v>104</v>
      </c>
      <c r="C373" s="81" t="s">
        <v>56</v>
      </c>
      <c r="D373" s="81" t="s">
        <v>73</v>
      </c>
      <c r="E373" s="81" t="s">
        <v>122</v>
      </c>
      <c r="F373" s="81"/>
      <c r="G373" s="71">
        <f>G374+G376+G375</f>
        <v>1662.61905</v>
      </c>
      <c r="H373" s="72">
        <f>H374+H376</f>
        <v>1591.96646</v>
      </c>
      <c r="I373" s="72">
        <f>I374+I376</f>
        <v>1652.24511</v>
      </c>
    </row>
    <row r="374" spans="1:9" s="66" customFormat="1" ht="15.75" customHeight="1">
      <c r="A374" s="88" t="s">
        <v>63</v>
      </c>
      <c r="B374" s="89" t="s">
        <v>104</v>
      </c>
      <c r="C374" s="81" t="s">
        <v>56</v>
      </c>
      <c r="D374" s="81" t="s">
        <v>73</v>
      </c>
      <c r="E374" s="81" t="s">
        <v>122</v>
      </c>
      <c r="F374" s="81" t="s">
        <v>59</v>
      </c>
      <c r="G374" s="71">
        <v>1459.00621</v>
      </c>
      <c r="H374" s="72">
        <v>1506.96646</v>
      </c>
      <c r="I374" s="72">
        <v>1567.24511</v>
      </c>
    </row>
    <row r="375" spans="1:9" s="66" customFormat="1" ht="15.75" customHeight="1">
      <c r="A375" s="95" t="s">
        <v>296</v>
      </c>
      <c r="B375" s="89" t="s">
        <v>47</v>
      </c>
      <c r="C375" s="81" t="s">
        <v>56</v>
      </c>
      <c r="D375" s="81" t="s">
        <v>58</v>
      </c>
      <c r="E375" s="81" t="s">
        <v>122</v>
      </c>
      <c r="F375" s="81" t="s">
        <v>298</v>
      </c>
      <c r="G375" s="71">
        <v>19.66284</v>
      </c>
      <c r="H375" s="71">
        <v>0</v>
      </c>
      <c r="I375" s="71">
        <v>0</v>
      </c>
    </row>
    <row r="376" spans="1:9" s="66" customFormat="1" ht="17.25" customHeight="1">
      <c r="A376" s="88" t="s">
        <v>110</v>
      </c>
      <c r="B376" s="89" t="s">
        <v>104</v>
      </c>
      <c r="C376" s="81" t="s">
        <v>56</v>
      </c>
      <c r="D376" s="81" t="s">
        <v>73</v>
      </c>
      <c r="E376" s="81" t="s">
        <v>122</v>
      </c>
      <c r="F376" s="81" t="s">
        <v>64</v>
      </c>
      <c r="G376" s="71">
        <v>183.95</v>
      </c>
      <c r="H376" s="72">
        <v>85</v>
      </c>
      <c r="I376" s="72">
        <v>85</v>
      </c>
    </row>
  </sheetData>
  <mergeCells count="15">
    <mergeCell ref="F4:G4"/>
    <mergeCell ref="A5:I5"/>
    <mergeCell ref="A6:A7"/>
    <mergeCell ref="B6:B7"/>
    <mergeCell ref="C6:C7"/>
    <mergeCell ref="D6:D7"/>
    <mergeCell ref="E6:E7"/>
    <mergeCell ref="F6:F7"/>
    <mergeCell ref="G6:I6"/>
    <mergeCell ref="F3:G3"/>
    <mergeCell ref="H3:I3"/>
    <mergeCell ref="F1:G1"/>
    <mergeCell ref="H1:I1"/>
    <mergeCell ref="F2:G2"/>
    <mergeCell ref="H2:I2"/>
  </mergeCell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7"/>
  <sheetViews>
    <sheetView workbookViewId="0" topLeftCell="A274">
      <selection activeCell="H257" sqref="H257"/>
    </sheetView>
  </sheetViews>
  <sheetFormatPr defaultColWidth="9.00390625" defaultRowHeight="12.75"/>
  <cols>
    <col min="1" max="1" width="61.625" style="126" customWidth="1"/>
    <col min="2" max="2" width="4.75390625" style="127" customWidth="1"/>
    <col min="3" max="3" width="5.00390625" style="127" customWidth="1"/>
    <col min="4" max="4" width="4.375" style="127" customWidth="1"/>
    <col min="5" max="5" width="11.00390625" style="127" customWidth="1"/>
    <col min="6" max="6" width="5.375" style="127" customWidth="1"/>
    <col min="7" max="7" width="16.875" style="74" customWidth="1"/>
    <col min="8" max="8" width="20.375" style="74" customWidth="1"/>
    <col min="9" max="9" width="17.00390625" style="74" customWidth="1"/>
    <col min="10" max="16384" width="9.125" style="2" customWidth="1"/>
  </cols>
  <sheetData>
    <row r="1" spans="1:9" ht="12.75" customHeight="1">
      <c r="A1" s="96"/>
      <c r="B1" s="97"/>
      <c r="C1" s="97"/>
      <c r="D1" s="97"/>
      <c r="E1" s="98"/>
      <c r="F1" s="154"/>
      <c r="G1" s="154"/>
      <c r="H1" s="155" t="s">
        <v>17</v>
      </c>
      <c r="I1" s="155"/>
    </row>
    <row r="2" spans="1:9" ht="29.25" customHeight="1">
      <c r="A2" s="96"/>
      <c r="B2" s="97"/>
      <c r="C2" s="97"/>
      <c r="D2" s="97"/>
      <c r="E2" s="99"/>
      <c r="F2" s="147"/>
      <c r="G2" s="147"/>
      <c r="H2" s="153" t="s">
        <v>35</v>
      </c>
      <c r="I2" s="153"/>
    </row>
    <row r="3" spans="1:9" ht="15" customHeight="1">
      <c r="A3" s="96"/>
      <c r="B3" s="97"/>
      <c r="C3" s="97"/>
      <c r="D3" s="97"/>
      <c r="E3" s="99"/>
      <c r="F3" s="147"/>
      <c r="G3" s="147"/>
      <c r="H3" s="153" t="s">
        <v>327</v>
      </c>
      <c r="I3" s="153"/>
    </row>
    <row r="4" spans="1:9" ht="15.75" customHeight="1">
      <c r="A4" s="96"/>
      <c r="B4" s="97"/>
      <c r="C4" s="97"/>
      <c r="D4" s="97"/>
      <c r="E4" s="99"/>
      <c r="F4" s="147"/>
      <c r="G4" s="147"/>
      <c r="I4" s="74" t="s">
        <v>329</v>
      </c>
    </row>
    <row r="5" spans="1:9" ht="16.5" customHeight="1">
      <c r="A5" s="148" t="s">
        <v>328</v>
      </c>
      <c r="B5" s="148"/>
      <c r="C5" s="148"/>
      <c r="D5" s="148"/>
      <c r="E5" s="148"/>
      <c r="F5" s="148"/>
      <c r="G5" s="148"/>
      <c r="H5" s="148"/>
      <c r="I5" s="148"/>
    </row>
    <row r="6" spans="1:9" ht="13.5" customHeight="1">
      <c r="A6" s="149" t="s">
        <v>0</v>
      </c>
      <c r="B6" s="150" t="s">
        <v>52</v>
      </c>
      <c r="C6" s="151" t="s">
        <v>53</v>
      </c>
      <c r="D6" s="151" t="s">
        <v>55</v>
      </c>
      <c r="E6" s="151" t="s">
        <v>32</v>
      </c>
      <c r="F6" s="151" t="s">
        <v>33</v>
      </c>
      <c r="G6" s="152" t="s">
        <v>154</v>
      </c>
      <c r="H6" s="152"/>
      <c r="I6" s="152"/>
    </row>
    <row r="7" spans="1:9" ht="41.25" customHeight="1">
      <c r="A7" s="149"/>
      <c r="B7" s="150"/>
      <c r="C7" s="151"/>
      <c r="D7" s="151"/>
      <c r="E7" s="151"/>
      <c r="F7" s="151"/>
      <c r="G7" s="67" t="s">
        <v>165</v>
      </c>
      <c r="H7" s="67" t="s">
        <v>185</v>
      </c>
      <c r="I7" s="67" t="s">
        <v>268</v>
      </c>
    </row>
    <row r="8" spans="1:9" ht="12.75" customHeight="1">
      <c r="A8" s="88">
        <v>1</v>
      </c>
      <c r="B8" s="103">
        <v>2</v>
      </c>
      <c r="C8" s="81" t="s">
        <v>34</v>
      </c>
      <c r="D8" s="81" t="s">
        <v>13</v>
      </c>
      <c r="E8" s="81" t="s">
        <v>14</v>
      </c>
      <c r="F8" s="81" t="s">
        <v>54</v>
      </c>
      <c r="G8" s="68">
        <v>7</v>
      </c>
      <c r="H8" s="75">
        <v>8</v>
      </c>
      <c r="I8" s="75">
        <v>9</v>
      </c>
    </row>
    <row r="9" spans="1:9" s="66" customFormat="1" ht="17.25" customHeight="1">
      <c r="A9" s="104" t="s">
        <v>8</v>
      </c>
      <c r="B9" s="103"/>
      <c r="C9" s="81"/>
      <c r="D9" s="81"/>
      <c r="E9" s="81"/>
      <c r="F9" s="81"/>
      <c r="G9" s="69">
        <f>G10+G352</f>
        <v>698755.0376399999</v>
      </c>
      <c r="H9" s="69">
        <f>H10+H352</f>
        <v>164295.31214</v>
      </c>
      <c r="I9" s="69">
        <f>I10+I352</f>
        <v>75977.93781</v>
      </c>
    </row>
    <row r="10" spans="1:9" s="66" customFormat="1" ht="18.75" customHeight="1">
      <c r="A10" s="105" t="s">
        <v>15</v>
      </c>
      <c r="B10" s="106" t="s">
        <v>47</v>
      </c>
      <c r="C10" s="107"/>
      <c r="D10" s="107"/>
      <c r="E10" s="107"/>
      <c r="F10" s="107"/>
      <c r="G10" s="69">
        <f>G11+G83+G92+G111+G142+G261+G280+G308+G321+G346</f>
        <v>695537.7985899999</v>
      </c>
      <c r="H10" s="69">
        <f>H11+H83+H92+H111+H142+H261+H280+H308+H321+H346</f>
        <v>161100.79567999998</v>
      </c>
      <c r="I10" s="69">
        <f>I11+I83+I92+I111+I142+I261+I280+I308+I321+I346</f>
        <v>72659.0327</v>
      </c>
    </row>
    <row r="11" spans="1:9" s="66" customFormat="1" ht="14.25" customHeight="1">
      <c r="A11" s="100" t="s">
        <v>1</v>
      </c>
      <c r="B11" s="102" t="s">
        <v>47</v>
      </c>
      <c r="C11" s="94" t="s">
        <v>56</v>
      </c>
      <c r="D11" s="94" t="s">
        <v>57</v>
      </c>
      <c r="E11" s="94"/>
      <c r="F11" s="94"/>
      <c r="G11" s="69">
        <f>G12+G37+G44</f>
        <v>40915.73884</v>
      </c>
      <c r="H11" s="69">
        <f>H12+H37+H44</f>
        <v>34519.555</v>
      </c>
      <c r="I11" s="69">
        <f>I12+I37+I44</f>
        <v>32715.875</v>
      </c>
    </row>
    <row r="12" spans="1:9" s="66" customFormat="1" ht="36.75" customHeight="1">
      <c r="A12" s="92" t="s">
        <v>19</v>
      </c>
      <c r="B12" s="93" t="s">
        <v>47</v>
      </c>
      <c r="C12" s="94" t="s">
        <v>56</v>
      </c>
      <c r="D12" s="94" t="s">
        <v>58</v>
      </c>
      <c r="E12" s="94"/>
      <c r="F12" s="94"/>
      <c r="G12" s="69">
        <f>G13+G25+G30</f>
        <v>29654.059119999998</v>
      </c>
      <c r="H12" s="69">
        <f>H13+H30</f>
        <v>27421.475</v>
      </c>
      <c r="I12" s="69">
        <f>I13+I30</f>
        <v>28764.015</v>
      </c>
    </row>
    <row r="13" spans="1:9" s="66" customFormat="1" ht="27" customHeight="1">
      <c r="A13" s="92" t="s">
        <v>127</v>
      </c>
      <c r="B13" s="89" t="s">
        <v>47</v>
      </c>
      <c r="C13" s="81" t="s">
        <v>56</v>
      </c>
      <c r="D13" s="81" t="s">
        <v>58</v>
      </c>
      <c r="E13" s="81" t="s">
        <v>107</v>
      </c>
      <c r="F13" s="94"/>
      <c r="G13" s="69">
        <f>G16+G21</f>
        <v>28122.609119999997</v>
      </c>
      <c r="H13" s="69">
        <f>H14+H19+H25</f>
        <v>26737.225</v>
      </c>
      <c r="I13" s="69">
        <f>I14+I19+I25</f>
        <v>28764.015</v>
      </c>
    </row>
    <row r="14" spans="1:9" ht="18.75" customHeight="1">
      <c r="A14" s="88" t="s">
        <v>37</v>
      </c>
      <c r="B14" s="89" t="s">
        <v>47</v>
      </c>
      <c r="C14" s="81" t="s">
        <v>56</v>
      </c>
      <c r="D14" s="81" t="s">
        <v>58</v>
      </c>
      <c r="E14" s="81" t="s">
        <v>60</v>
      </c>
      <c r="F14" s="108"/>
      <c r="G14" s="71">
        <f>G16</f>
        <v>1618.6</v>
      </c>
      <c r="H14" s="71">
        <f>H16</f>
        <v>1666.5</v>
      </c>
      <c r="I14" s="71">
        <f>I16</f>
        <v>1733.16</v>
      </c>
    </row>
    <row r="15" spans="1:9" ht="16.5" customHeight="1">
      <c r="A15" s="88" t="s">
        <v>28</v>
      </c>
      <c r="B15" s="89" t="s">
        <v>47</v>
      </c>
      <c r="C15" s="81" t="s">
        <v>56</v>
      </c>
      <c r="D15" s="81" t="s">
        <v>58</v>
      </c>
      <c r="E15" s="81" t="s">
        <v>71</v>
      </c>
      <c r="F15" s="108"/>
      <c r="G15" s="71">
        <f>G16</f>
        <v>1618.6</v>
      </c>
      <c r="H15" s="71">
        <f>H16</f>
        <v>1666.5</v>
      </c>
      <c r="I15" s="71">
        <f>I16</f>
        <v>1733.16</v>
      </c>
    </row>
    <row r="16" spans="1:9" ht="16.5" customHeight="1">
      <c r="A16" s="88" t="s">
        <v>129</v>
      </c>
      <c r="B16" s="89" t="s">
        <v>47</v>
      </c>
      <c r="C16" s="81" t="s">
        <v>56</v>
      </c>
      <c r="D16" s="81" t="s">
        <v>58</v>
      </c>
      <c r="E16" s="81" t="s">
        <v>128</v>
      </c>
      <c r="F16" s="109"/>
      <c r="G16" s="71">
        <f>G17+G18</f>
        <v>1618.6</v>
      </c>
      <c r="H16" s="71">
        <f>H17</f>
        <v>1666.5</v>
      </c>
      <c r="I16" s="71">
        <f>I17</f>
        <v>1733.16</v>
      </c>
    </row>
    <row r="17" spans="1:9" ht="14.25" customHeight="1">
      <c r="A17" s="88" t="s">
        <v>63</v>
      </c>
      <c r="B17" s="89" t="s">
        <v>47</v>
      </c>
      <c r="C17" s="81" t="s">
        <v>56</v>
      </c>
      <c r="D17" s="81" t="s">
        <v>58</v>
      </c>
      <c r="E17" s="81" t="s">
        <v>128</v>
      </c>
      <c r="F17" s="81" t="s">
        <v>59</v>
      </c>
      <c r="G17" s="71">
        <v>1617.6</v>
      </c>
      <c r="H17" s="71">
        <v>1666.5</v>
      </c>
      <c r="I17" s="71">
        <v>1733.16</v>
      </c>
    </row>
    <row r="18" spans="1:9" ht="14.25" customHeight="1">
      <c r="A18" s="95" t="s">
        <v>296</v>
      </c>
      <c r="B18" s="89" t="s">
        <v>47</v>
      </c>
      <c r="C18" s="81" t="s">
        <v>56</v>
      </c>
      <c r="D18" s="81" t="s">
        <v>58</v>
      </c>
      <c r="E18" s="81" t="s">
        <v>128</v>
      </c>
      <c r="F18" s="81" t="s">
        <v>298</v>
      </c>
      <c r="G18" s="71">
        <v>1</v>
      </c>
      <c r="H18" s="71">
        <v>0</v>
      </c>
      <c r="I18" s="71">
        <v>0</v>
      </c>
    </row>
    <row r="19" spans="1:9" ht="17.25" customHeight="1">
      <c r="A19" s="88" t="s">
        <v>26</v>
      </c>
      <c r="B19" s="89" t="s">
        <v>47</v>
      </c>
      <c r="C19" s="81" t="s">
        <v>56</v>
      </c>
      <c r="D19" s="81" t="s">
        <v>58</v>
      </c>
      <c r="E19" s="81" t="s">
        <v>61</v>
      </c>
      <c r="F19" s="109"/>
      <c r="G19" s="71">
        <f aca="true" t="shared" si="0" ref="G19:I20">G20</f>
        <v>26504.00912</v>
      </c>
      <c r="H19" s="71">
        <f t="shared" si="0"/>
        <v>25011.725</v>
      </c>
      <c r="I19" s="71">
        <f t="shared" si="0"/>
        <v>26968.855</v>
      </c>
    </row>
    <row r="20" spans="1:9" ht="15" customHeight="1">
      <c r="A20" s="88" t="s">
        <v>28</v>
      </c>
      <c r="B20" s="89" t="s">
        <v>47</v>
      </c>
      <c r="C20" s="81" t="s">
        <v>56</v>
      </c>
      <c r="D20" s="81" t="s">
        <v>58</v>
      </c>
      <c r="E20" s="81" t="s">
        <v>72</v>
      </c>
      <c r="F20" s="109"/>
      <c r="G20" s="71">
        <f t="shared" si="0"/>
        <v>26504.00912</v>
      </c>
      <c r="H20" s="71">
        <f t="shared" si="0"/>
        <v>25011.725</v>
      </c>
      <c r="I20" s="71">
        <f t="shared" si="0"/>
        <v>26968.855</v>
      </c>
    </row>
    <row r="21" spans="1:9" ht="16.5" customHeight="1">
      <c r="A21" s="88" t="s">
        <v>129</v>
      </c>
      <c r="B21" s="89" t="s">
        <v>47</v>
      </c>
      <c r="C21" s="81" t="s">
        <v>56</v>
      </c>
      <c r="D21" s="81" t="s">
        <v>58</v>
      </c>
      <c r="E21" s="81" t="s">
        <v>122</v>
      </c>
      <c r="F21" s="81"/>
      <c r="G21" s="71">
        <f>G22+G23+G24</f>
        <v>26504.00912</v>
      </c>
      <c r="H21" s="71">
        <f>H22+H23</f>
        <v>25011.725</v>
      </c>
      <c r="I21" s="71">
        <f>I22+I23</f>
        <v>26968.855</v>
      </c>
    </row>
    <row r="22" spans="1:9" ht="19.5" customHeight="1">
      <c r="A22" s="88" t="s">
        <v>63</v>
      </c>
      <c r="B22" s="89" t="s">
        <v>47</v>
      </c>
      <c r="C22" s="81" t="s">
        <v>56</v>
      </c>
      <c r="D22" s="81" t="s">
        <v>58</v>
      </c>
      <c r="E22" s="81" t="s">
        <v>122</v>
      </c>
      <c r="F22" s="81" t="s">
        <v>59</v>
      </c>
      <c r="G22" s="71">
        <v>22886.072</v>
      </c>
      <c r="H22" s="71">
        <v>23777</v>
      </c>
      <c r="I22" s="71">
        <v>24728.1</v>
      </c>
    </row>
    <row r="23" spans="1:9" s="66" customFormat="1" ht="20.25" customHeight="1">
      <c r="A23" s="88" t="s">
        <v>124</v>
      </c>
      <c r="B23" s="89" t="s">
        <v>47</v>
      </c>
      <c r="C23" s="81" t="s">
        <v>56</v>
      </c>
      <c r="D23" s="81" t="s">
        <v>58</v>
      </c>
      <c r="E23" s="81" t="s">
        <v>122</v>
      </c>
      <c r="F23" s="81" t="s">
        <v>64</v>
      </c>
      <c r="G23" s="58">
        <v>3543.59637</v>
      </c>
      <c r="H23" s="71">
        <v>1234.725</v>
      </c>
      <c r="I23" s="71">
        <v>2240.755</v>
      </c>
    </row>
    <row r="24" spans="1:9" s="66" customFormat="1" ht="20.25" customHeight="1">
      <c r="A24" s="95" t="s">
        <v>296</v>
      </c>
      <c r="B24" s="89" t="s">
        <v>47</v>
      </c>
      <c r="C24" s="81" t="s">
        <v>56</v>
      </c>
      <c r="D24" s="81" t="s">
        <v>58</v>
      </c>
      <c r="E24" s="81" t="s">
        <v>122</v>
      </c>
      <c r="F24" s="81" t="s">
        <v>298</v>
      </c>
      <c r="G24" s="71">
        <v>74.34075</v>
      </c>
      <c r="H24" s="71">
        <v>0</v>
      </c>
      <c r="I24" s="71">
        <v>0</v>
      </c>
    </row>
    <row r="25" spans="1:9" s="66" customFormat="1" ht="19.5" customHeight="1">
      <c r="A25" s="92" t="s">
        <v>27</v>
      </c>
      <c r="B25" s="89" t="s">
        <v>47</v>
      </c>
      <c r="C25" s="81" t="s">
        <v>56</v>
      </c>
      <c r="D25" s="81" t="s">
        <v>58</v>
      </c>
      <c r="E25" s="81" t="s">
        <v>62</v>
      </c>
      <c r="F25" s="94"/>
      <c r="G25" s="69">
        <f aca="true" t="shared" si="1" ref="G25:I28">G26</f>
        <v>55</v>
      </c>
      <c r="H25" s="69">
        <f t="shared" si="1"/>
        <v>59</v>
      </c>
      <c r="I25" s="69">
        <f t="shared" si="1"/>
        <v>62</v>
      </c>
    </row>
    <row r="26" spans="1:9" s="66" customFormat="1" ht="16.5" customHeight="1">
      <c r="A26" s="88" t="s">
        <v>28</v>
      </c>
      <c r="B26" s="89" t="s">
        <v>47</v>
      </c>
      <c r="C26" s="81" t="s">
        <v>56</v>
      </c>
      <c r="D26" s="81" t="s">
        <v>58</v>
      </c>
      <c r="E26" s="81" t="s">
        <v>99</v>
      </c>
      <c r="F26" s="81"/>
      <c r="G26" s="71">
        <f t="shared" si="1"/>
        <v>55</v>
      </c>
      <c r="H26" s="71">
        <f t="shared" si="1"/>
        <v>59</v>
      </c>
      <c r="I26" s="71">
        <f t="shared" si="1"/>
        <v>62</v>
      </c>
    </row>
    <row r="27" spans="1:9" s="66" customFormat="1" ht="15" customHeight="1">
      <c r="A27" s="88" t="s">
        <v>28</v>
      </c>
      <c r="B27" s="89" t="s">
        <v>47</v>
      </c>
      <c r="C27" s="81" t="s">
        <v>56</v>
      </c>
      <c r="D27" s="81" t="s">
        <v>58</v>
      </c>
      <c r="E27" s="81" t="s">
        <v>65</v>
      </c>
      <c r="F27" s="81"/>
      <c r="G27" s="71">
        <f t="shared" si="1"/>
        <v>55</v>
      </c>
      <c r="H27" s="71">
        <f t="shared" si="1"/>
        <v>59</v>
      </c>
      <c r="I27" s="71">
        <f t="shared" si="1"/>
        <v>62</v>
      </c>
    </row>
    <row r="28" spans="1:9" s="66" customFormat="1" ht="39" customHeight="1">
      <c r="A28" s="88" t="s">
        <v>130</v>
      </c>
      <c r="B28" s="93" t="s">
        <v>47</v>
      </c>
      <c r="C28" s="81" t="s">
        <v>56</v>
      </c>
      <c r="D28" s="81" t="s">
        <v>58</v>
      </c>
      <c r="E28" s="81" t="s">
        <v>66</v>
      </c>
      <c r="F28" s="81"/>
      <c r="G28" s="71">
        <f t="shared" si="1"/>
        <v>55</v>
      </c>
      <c r="H28" s="71">
        <f t="shared" si="1"/>
        <v>59</v>
      </c>
      <c r="I28" s="71">
        <f t="shared" si="1"/>
        <v>62</v>
      </c>
    </row>
    <row r="29" spans="1:9" s="66" customFormat="1" ht="15" customHeight="1">
      <c r="A29" s="88" t="s">
        <v>39</v>
      </c>
      <c r="B29" s="89" t="s">
        <v>47</v>
      </c>
      <c r="C29" s="81" t="s">
        <v>56</v>
      </c>
      <c r="D29" s="81" t="s">
        <v>58</v>
      </c>
      <c r="E29" s="81" t="s">
        <v>66</v>
      </c>
      <c r="F29" s="81" t="s">
        <v>40</v>
      </c>
      <c r="G29" s="71">
        <v>55</v>
      </c>
      <c r="H29" s="71">
        <v>59</v>
      </c>
      <c r="I29" s="71">
        <v>62</v>
      </c>
    </row>
    <row r="30" spans="1:9" s="66" customFormat="1" ht="38.25" customHeight="1">
      <c r="A30" s="110" t="s">
        <v>331</v>
      </c>
      <c r="B30" s="93" t="s">
        <v>47</v>
      </c>
      <c r="C30" s="81" t="s">
        <v>56</v>
      </c>
      <c r="D30" s="81" t="s">
        <v>58</v>
      </c>
      <c r="E30" s="94" t="s">
        <v>148</v>
      </c>
      <c r="F30" s="94"/>
      <c r="G30" s="69">
        <f aca="true" t="shared" si="2" ref="G30:I31">G31</f>
        <v>1476.45</v>
      </c>
      <c r="H30" s="69">
        <f t="shared" si="2"/>
        <v>684.25</v>
      </c>
      <c r="I30" s="69">
        <f t="shared" si="2"/>
        <v>0</v>
      </c>
    </row>
    <row r="31" spans="1:9" s="66" customFormat="1" ht="15" customHeight="1">
      <c r="A31" s="88" t="s">
        <v>145</v>
      </c>
      <c r="B31" s="89" t="s">
        <v>47</v>
      </c>
      <c r="C31" s="81" t="s">
        <v>56</v>
      </c>
      <c r="D31" s="81" t="s">
        <v>58</v>
      </c>
      <c r="E31" s="81" t="s">
        <v>149</v>
      </c>
      <c r="F31" s="81"/>
      <c r="G31" s="71">
        <f t="shared" si="2"/>
        <v>1476.45</v>
      </c>
      <c r="H31" s="71">
        <f t="shared" si="2"/>
        <v>684.25</v>
      </c>
      <c r="I31" s="71">
        <f t="shared" si="2"/>
        <v>0</v>
      </c>
    </row>
    <row r="32" spans="1:9" s="66" customFormat="1" ht="15" customHeight="1">
      <c r="A32" s="88" t="s">
        <v>146</v>
      </c>
      <c r="B32" s="89" t="s">
        <v>47</v>
      </c>
      <c r="C32" s="81" t="s">
        <v>56</v>
      </c>
      <c r="D32" s="81" t="s">
        <v>58</v>
      </c>
      <c r="E32" s="81" t="s">
        <v>150</v>
      </c>
      <c r="F32" s="81"/>
      <c r="G32" s="71">
        <f>G36+G34</f>
        <v>1476.45</v>
      </c>
      <c r="H32" s="71">
        <f>H33+H36</f>
        <v>684.25</v>
      </c>
      <c r="I32" s="71">
        <f>I33+I36</f>
        <v>0</v>
      </c>
    </row>
    <row r="33" spans="1:9" s="66" customFormat="1" ht="15" customHeight="1">
      <c r="A33" s="88" t="s">
        <v>151</v>
      </c>
      <c r="B33" s="89" t="s">
        <v>47</v>
      </c>
      <c r="C33" s="81" t="s">
        <v>56</v>
      </c>
      <c r="D33" s="81" t="s">
        <v>58</v>
      </c>
      <c r="E33" s="81" t="s">
        <v>147</v>
      </c>
      <c r="F33" s="81"/>
      <c r="G33" s="71">
        <f>G34</f>
        <v>1323.45</v>
      </c>
      <c r="H33" s="71">
        <f>H34</f>
        <v>607.75</v>
      </c>
      <c r="I33" s="71">
        <f>I34</f>
        <v>0</v>
      </c>
    </row>
    <row r="34" spans="1:9" s="66" customFormat="1" ht="15" customHeight="1">
      <c r="A34" s="88" t="s">
        <v>63</v>
      </c>
      <c r="B34" s="89" t="s">
        <v>47</v>
      </c>
      <c r="C34" s="81" t="s">
        <v>56</v>
      </c>
      <c r="D34" s="81" t="s">
        <v>58</v>
      </c>
      <c r="E34" s="81" t="s">
        <v>147</v>
      </c>
      <c r="F34" s="81" t="s">
        <v>59</v>
      </c>
      <c r="G34" s="71">
        <v>1323.45</v>
      </c>
      <c r="H34" s="71">
        <v>607.75</v>
      </c>
      <c r="I34" s="71">
        <v>0</v>
      </c>
    </row>
    <row r="35" spans="1:9" s="66" customFormat="1" ht="15" customHeight="1">
      <c r="A35" s="88" t="s">
        <v>151</v>
      </c>
      <c r="B35" s="89" t="s">
        <v>47</v>
      </c>
      <c r="C35" s="81" t="s">
        <v>56</v>
      </c>
      <c r="D35" s="81" t="s">
        <v>58</v>
      </c>
      <c r="E35" s="81" t="s">
        <v>147</v>
      </c>
      <c r="F35" s="81"/>
      <c r="G35" s="71">
        <f>G36</f>
        <v>153</v>
      </c>
      <c r="H35" s="71">
        <f>H36</f>
        <v>76.5</v>
      </c>
      <c r="I35" s="71">
        <f>I36</f>
        <v>0</v>
      </c>
    </row>
    <row r="36" spans="1:9" s="66" customFormat="1" ht="15" customHeight="1">
      <c r="A36" s="88" t="s">
        <v>110</v>
      </c>
      <c r="B36" s="89" t="s">
        <v>47</v>
      </c>
      <c r="C36" s="81" t="s">
        <v>56</v>
      </c>
      <c r="D36" s="81" t="s">
        <v>58</v>
      </c>
      <c r="E36" s="81" t="s">
        <v>147</v>
      </c>
      <c r="F36" s="81" t="s">
        <v>64</v>
      </c>
      <c r="G36" s="71">
        <v>153</v>
      </c>
      <c r="H36" s="71">
        <v>76.5</v>
      </c>
      <c r="I36" s="71">
        <v>0</v>
      </c>
    </row>
    <row r="37" spans="1:9" s="66" customFormat="1" ht="15" customHeight="1">
      <c r="A37" s="100" t="s">
        <v>2</v>
      </c>
      <c r="B37" s="89" t="s">
        <v>47</v>
      </c>
      <c r="C37" s="94" t="s">
        <v>56</v>
      </c>
      <c r="D37" s="94" t="s">
        <v>75</v>
      </c>
      <c r="E37" s="94"/>
      <c r="F37" s="94"/>
      <c r="G37" s="69">
        <f>G38</f>
        <v>5.2</v>
      </c>
      <c r="H37" s="69">
        <f>H38</f>
        <v>50</v>
      </c>
      <c r="I37" s="69">
        <f>I38</f>
        <v>50</v>
      </c>
    </row>
    <row r="38" spans="1:9" s="66" customFormat="1" ht="16.5" customHeight="1">
      <c r="A38" s="88" t="s">
        <v>27</v>
      </c>
      <c r="B38" s="89" t="s">
        <v>47</v>
      </c>
      <c r="C38" s="81" t="s">
        <v>56</v>
      </c>
      <c r="D38" s="81" t="s">
        <v>75</v>
      </c>
      <c r="E38" s="81" t="s">
        <v>62</v>
      </c>
      <c r="F38" s="81"/>
      <c r="G38" s="71">
        <f>G40</f>
        <v>5.2</v>
      </c>
      <c r="H38" s="71">
        <f>H40</f>
        <v>50</v>
      </c>
      <c r="I38" s="71">
        <f>I40</f>
        <v>50</v>
      </c>
    </row>
    <row r="39" spans="1:9" s="66" customFormat="1" ht="13.5" customHeight="1">
      <c r="A39" s="88" t="s">
        <v>28</v>
      </c>
      <c r="B39" s="89" t="s">
        <v>47</v>
      </c>
      <c r="C39" s="81" t="s">
        <v>56</v>
      </c>
      <c r="D39" s="81" t="s">
        <v>75</v>
      </c>
      <c r="E39" s="81" t="s">
        <v>99</v>
      </c>
      <c r="F39" s="81"/>
      <c r="G39" s="71">
        <f aca="true" t="shared" si="3" ref="G39:I42">G40</f>
        <v>5.2</v>
      </c>
      <c r="H39" s="71">
        <f t="shared" si="3"/>
        <v>50</v>
      </c>
      <c r="I39" s="71">
        <f t="shared" si="3"/>
        <v>50</v>
      </c>
    </row>
    <row r="40" spans="1:9" s="66" customFormat="1" ht="13.5" customHeight="1">
      <c r="A40" s="88" t="s">
        <v>28</v>
      </c>
      <c r="B40" s="89" t="s">
        <v>47</v>
      </c>
      <c r="C40" s="81" t="s">
        <v>56</v>
      </c>
      <c r="D40" s="81" t="s">
        <v>75</v>
      </c>
      <c r="E40" s="81" t="s">
        <v>65</v>
      </c>
      <c r="F40" s="81"/>
      <c r="G40" s="71">
        <f t="shared" si="3"/>
        <v>5.2</v>
      </c>
      <c r="H40" s="71">
        <f t="shared" si="3"/>
        <v>50</v>
      </c>
      <c r="I40" s="71">
        <f t="shared" si="3"/>
        <v>50</v>
      </c>
    </row>
    <row r="41" spans="1:9" s="66" customFormat="1" ht="23.25" customHeight="1">
      <c r="A41" s="88" t="s">
        <v>131</v>
      </c>
      <c r="B41" s="89" t="s">
        <v>47</v>
      </c>
      <c r="C41" s="81" t="s">
        <v>56</v>
      </c>
      <c r="D41" s="81" t="s">
        <v>75</v>
      </c>
      <c r="E41" s="81" t="s">
        <v>67</v>
      </c>
      <c r="F41" s="81"/>
      <c r="G41" s="71">
        <f t="shared" si="3"/>
        <v>5.2</v>
      </c>
      <c r="H41" s="71">
        <f t="shared" si="3"/>
        <v>50</v>
      </c>
      <c r="I41" s="71">
        <f t="shared" si="3"/>
        <v>50</v>
      </c>
    </row>
    <row r="42" spans="1:9" s="66" customFormat="1" ht="20.25" customHeight="1">
      <c r="A42" s="111" t="s">
        <v>141</v>
      </c>
      <c r="B42" s="89" t="s">
        <v>47</v>
      </c>
      <c r="C42" s="81" t="s">
        <v>56</v>
      </c>
      <c r="D42" s="81" t="s">
        <v>75</v>
      </c>
      <c r="E42" s="81" t="s">
        <v>67</v>
      </c>
      <c r="F42" s="81"/>
      <c r="G42" s="71">
        <f t="shared" si="3"/>
        <v>5.2</v>
      </c>
      <c r="H42" s="71">
        <f t="shared" si="3"/>
        <v>50</v>
      </c>
      <c r="I42" s="71">
        <f t="shared" si="3"/>
        <v>50</v>
      </c>
    </row>
    <row r="43" spans="1:9" s="66" customFormat="1" ht="15" customHeight="1">
      <c r="A43" s="88" t="s">
        <v>21</v>
      </c>
      <c r="B43" s="89" t="s">
        <v>47</v>
      </c>
      <c r="C43" s="81" t="s">
        <v>56</v>
      </c>
      <c r="D43" s="81" t="s">
        <v>75</v>
      </c>
      <c r="E43" s="81" t="s">
        <v>67</v>
      </c>
      <c r="F43" s="81" t="s">
        <v>20</v>
      </c>
      <c r="G43" s="72">
        <v>5.2</v>
      </c>
      <c r="H43" s="72">
        <v>50</v>
      </c>
      <c r="I43" s="72">
        <v>50</v>
      </c>
    </row>
    <row r="44" spans="1:9" s="66" customFormat="1" ht="16.5" customHeight="1">
      <c r="A44" s="100" t="s">
        <v>11</v>
      </c>
      <c r="B44" s="89" t="s">
        <v>47</v>
      </c>
      <c r="C44" s="94" t="s">
        <v>56</v>
      </c>
      <c r="D44" s="94" t="s">
        <v>74</v>
      </c>
      <c r="E44" s="94"/>
      <c r="F44" s="94"/>
      <c r="G44" s="69">
        <f>G45+G69+G74</f>
        <v>11256.47972</v>
      </c>
      <c r="H44" s="69">
        <f>H45+H69+H74</f>
        <v>7048.08</v>
      </c>
      <c r="I44" s="69">
        <f>I45+I69+I74</f>
        <v>3901.8599999999997</v>
      </c>
    </row>
    <row r="45" spans="1:9" s="66" customFormat="1" ht="22.5" customHeight="1">
      <c r="A45" s="110" t="s">
        <v>326</v>
      </c>
      <c r="B45" s="89" t="s">
        <v>47</v>
      </c>
      <c r="C45" s="81" t="s">
        <v>56</v>
      </c>
      <c r="D45" s="81" t="s">
        <v>74</v>
      </c>
      <c r="E45" s="94" t="s">
        <v>191</v>
      </c>
      <c r="F45" s="94"/>
      <c r="G45" s="69">
        <f>G46+G55+G59+G65</f>
        <v>6744.87172</v>
      </c>
      <c r="H45" s="69">
        <f>H46+H55+H59+H65</f>
        <v>3898.83</v>
      </c>
      <c r="I45" s="69">
        <f>I46+I55+I59+I65</f>
        <v>3901.8599999999997</v>
      </c>
    </row>
    <row r="46" spans="1:9" s="66" customFormat="1" ht="16.5" customHeight="1">
      <c r="A46" s="88" t="s">
        <v>189</v>
      </c>
      <c r="B46" s="89" t="s">
        <v>47</v>
      </c>
      <c r="C46" s="81" t="s">
        <v>56</v>
      </c>
      <c r="D46" s="81" t="s">
        <v>74</v>
      </c>
      <c r="E46" s="81" t="s">
        <v>192</v>
      </c>
      <c r="F46" s="81"/>
      <c r="G46" s="71">
        <f>G47+G50</f>
        <v>2655.37172</v>
      </c>
      <c r="H46" s="71">
        <f>H47+H50</f>
        <v>1075.83</v>
      </c>
      <c r="I46" s="71">
        <f>I47+I50</f>
        <v>1078.86</v>
      </c>
    </row>
    <row r="47" spans="1:9" s="66" customFormat="1" ht="23.25" customHeight="1">
      <c r="A47" s="91" t="s">
        <v>190</v>
      </c>
      <c r="B47" s="89" t="s">
        <v>47</v>
      </c>
      <c r="C47" s="81" t="s">
        <v>56</v>
      </c>
      <c r="D47" s="81" t="s">
        <v>74</v>
      </c>
      <c r="E47" s="81" t="s">
        <v>193</v>
      </c>
      <c r="F47" s="81"/>
      <c r="G47" s="71">
        <f aca="true" t="shared" si="4" ref="G47:I48">G48</f>
        <v>523.01172</v>
      </c>
      <c r="H47" s="71">
        <f t="shared" si="4"/>
        <v>75.83</v>
      </c>
      <c r="I47" s="71">
        <f t="shared" si="4"/>
        <v>78.86</v>
      </c>
    </row>
    <row r="48" spans="1:9" s="66" customFormat="1" ht="17.25" customHeight="1">
      <c r="A48" s="88" t="s">
        <v>31</v>
      </c>
      <c r="B48" s="89" t="s">
        <v>47</v>
      </c>
      <c r="C48" s="81" t="s">
        <v>56</v>
      </c>
      <c r="D48" s="81" t="s">
        <v>74</v>
      </c>
      <c r="E48" s="81" t="s">
        <v>194</v>
      </c>
      <c r="F48" s="81"/>
      <c r="G48" s="71">
        <f t="shared" si="4"/>
        <v>523.01172</v>
      </c>
      <c r="H48" s="71">
        <f t="shared" si="4"/>
        <v>75.83</v>
      </c>
      <c r="I48" s="71">
        <f t="shared" si="4"/>
        <v>78.86</v>
      </c>
    </row>
    <row r="49" spans="1:9" s="66" customFormat="1" ht="18.75" customHeight="1">
      <c r="A49" s="88" t="s">
        <v>110</v>
      </c>
      <c r="B49" s="89" t="s">
        <v>47</v>
      </c>
      <c r="C49" s="81" t="s">
        <v>56</v>
      </c>
      <c r="D49" s="81" t="s">
        <v>74</v>
      </c>
      <c r="E49" s="81" t="s">
        <v>194</v>
      </c>
      <c r="F49" s="81" t="s">
        <v>64</v>
      </c>
      <c r="G49" s="71">
        <v>523.01172</v>
      </c>
      <c r="H49" s="71">
        <v>75.83</v>
      </c>
      <c r="I49" s="71">
        <v>78.86</v>
      </c>
    </row>
    <row r="50" spans="1:9" s="66" customFormat="1" ht="33" customHeight="1">
      <c r="A50" s="88" t="s">
        <v>349</v>
      </c>
      <c r="B50" s="89" t="s">
        <v>47</v>
      </c>
      <c r="C50" s="81" t="s">
        <v>56</v>
      </c>
      <c r="D50" s="81" t="s">
        <v>74</v>
      </c>
      <c r="E50" s="81" t="s">
        <v>300</v>
      </c>
      <c r="F50" s="94"/>
      <c r="G50" s="71">
        <f>G51</f>
        <v>2132.36</v>
      </c>
      <c r="H50" s="71">
        <f>H51</f>
        <v>1000</v>
      </c>
      <c r="I50" s="71">
        <f>I51</f>
        <v>1000</v>
      </c>
    </row>
    <row r="51" spans="1:9" s="66" customFormat="1" ht="34.5" customHeight="1">
      <c r="A51" s="112" t="s">
        <v>350</v>
      </c>
      <c r="B51" s="89" t="s">
        <v>47</v>
      </c>
      <c r="C51" s="81" t="s">
        <v>56</v>
      </c>
      <c r="D51" s="81" t="s">
        <v>74</v>
      </c>
      <c r="E51" s="81" t="s">
        <v>301</v>
      </c>
      <c r="F51" s="94"/>
      <c r="G51" s="71">
        <f>G52+G53+G54</f>
        <v>2132.36</v>
      </c>
      <c r="H51" s="71">
        <f>H52+H53</f>
        <v>1000</v>
      </c>
      <c r="I51" s="71">
        <f>I52+I53</f>
        <v>1000</v>
      </c>
    </row>
    <row r="52" spans="1:9" s="66" customFormat="1" ht="18.75" customHeight="1">
      <c r="A52" s="113" t="s">
        <v>126</v>
      </c>
      <c r="B52" s="89" t="s">
        <v>47</v>
      </c>
      <c r="C52" s="81" t="s">
        <v>56</v>
      </c>
      <c r="D52" s="81" t="s">
        <v>74</v>
      </c>
      <c r="E52" s="81" t="s">
        <v>301</v>
      </c>
      <c r="F52" s="81" t="s">
        <v>299</v>
      </c>
      <c r="G52" s="71">
        <v>1502.3262</v>
      </c>
      <c r="H52" s="71">
        <v>1000</v>
      </c>
      <c r="I52" s="71">
        <v>1000</v>
      </c>
    </row>
    <row r="53" spans="1:9" s="66" customFormat="1" ht="18.75" customHeight="1">
      <c r="A53" s="95" t="s">
        <v>124</v>
      </c>
      <c r="B53" s="89" t="s">
        <v>47</v>
      </c>
      <c r="C53" s="81" t="s">
        <v>56</v>
      </c>
      <c r="D53" s="81" t="s">
        <v>74</v>
      </c>
      <c r="E53" s="81" t="s">
        <v>301</v>
      </c>
      <c r="F53" s="81" t="s">
        <v>64</v>
      </c>
      <c r="G53" s="71">
        <v>629.993</v>
      </c>
      <c r="H53" s="71">
        <v>0</v>
      </c>
      <c r="I53" s="71">
        <v>0</v>
      </c>
    </row>
    <row r="54" spans="1:9" s="66" customFormat="1" ht="18.75" customHeight="1">
      <c r="A54" s="114" t="s">
        <v>296</v>
      </c>
      <c r="B54" s="89" t="s">
        <v>47</v>
      </c>
      <c r="C54" s="81" t="s">
        <v>56</v>
      </c>
      <c r="D54" s="81" t="s">
        <v>74</v>
      </c>
      <c r="E54" s="81" t="s">
        <v>301</v>
      </c>
      <c r="F54" s="81" t="s">
        <v>298</v>
      </c>
      <c r="G54" s="71">
        <v>0.0408</v>
      </c>
      <c r="H54" s="71">
        <v>0</v>
      </c>
      <c r="I54" s="71">
        <v>0</v>
      </c>
    </row>
    <row r="55" spans="1:9" s="66" customFormat="1" ht="18.75" customHeight="1">
      <c r="A55" s="88" t="s">
        <v>291</v>
      </c>
      <c r="B55" s="89" t="s">
        <v>47</v>
      </c>
      <c r="C55" s="81" t="s">
        <v>56</v>
      </c>
      <c r="D55" s="81" t="s">
        <v>74</v>
      </c>
      <c r="E55" s="81" t="s">
        <v>293</v>
      </c>
      <c r="F55" s="81"/>
      <c r="G55" s="71">
        <f aca="true" t="shared" si="5" ref="G55:I56">G56</f>
        <v>560</v>
      </c>
      <c r="H55" s="71">
        <f t="shared" si="5"/>
        <v>20</v>
      </c>
      <c r="I55" s="71">
        <f t="shared" si="5"/>
        <v>19</v>
      </c>
    </row>
    <row r="56" spans="1:9" s="66" customFormat="1" ht="35.25" customHeight="1">
      <c r="A56" s="88" t="s">
        <v>292</v>
      </c>
      <c r="B56" s="89" t="s">
        <v>47</v>
      </c>
      <c r="C56" s="81" t="s">
        <v>56</v>
      </c>
      <c r="D56" s="81" t="s">
        <v>74</v>
      </c>
      <c r="E56" s="81" t="s">
        <v>294</v>
      </c>
      <c r="F56" s="81"/>
      <c r="G56" s="71">
        <f t="shared" si="5"/>
        <v>560</v>
      </c>
      <c r="H56" s="71">
        <f t="shared" si="5"/>
        <v>20</v>
      </c>
      <c r="I56" s="71">
        <f t="shared" si="5"/>
        <v>19</v>
      </c>
    </row>
    <row r="57" spans="1:9" s="66" customFormat="1" ht="28.5" customHeight="1">
      <c r="A57" s="88" t="s">
        <v>184</v>
      </c>
      <c r="B57" s="89" t="s">
        <v>47</v>
      </c>
      <c r="C57" s="81" t="s">
        <v>56</v>
      </c>
      <c r="D57" s="81" t="s">
        <v>74</v>
      </c>
      <c r="E57" s="81" t="s">
        <v>290</v>
      </c>
      <c r="F57" s="81"/>
      <c r="G57" s="71">
        <f>G58</f>
        <v>560</v>
      </c>
      <c r="H57" s="71">
        <f>H58</f>
        <v>20</v>
      </c>
      <c r="I57" s="71">
        <v>19</v>
      </c>
    </row>
    <row r="58" spans="1:9" s="66" customFormat="1" ht="13.5" customHeight="1">
      <c r="A58" s="88" t="s">
        <v>110</v>
      </c>
      <c r="B58" s="89" t="s">
        <v>47</v>
      </c>
      <c r="C58" s="81" t="s">
        <v>56</v>
      </c>
      <c r="D58" s="81" t="s">
        <v>74</v>
      </c>
      <c r="E58" s="81" t="s">
        <v>290</v>
      </c>
      <c r="F58" s="81" t="s">
        <v>64</v>
      </c>
      <c r="G58" s="71">
        <v>560</v>
      </c>
      <c r="H58" s="71">
        <v>20</v>
      </c>
      <c r="I58" s="71">
        <v>20</v>
      </c>
    </row>
    <row r="59" spans="1:9" s="90" customFormat="1" ht="13.5" customHeight="1">
      <c r="A59" s="88" t="s">
        <v>380</v>
      </c>
      <c r="B59" s="89" t="s">
        <v>47</v>
      </c>
      <c r="C59" s="81" t="s">
        <v>56</v>
      </c>
      <c r="D59" s="81" t="s">
        <v>74</v>
      </c>
      <c r="E59" s="81" t="s">
        <v>379</v>
      </c>
      <c r="F59" s="81"/>
      <c r="G59" s="71">
        <f>G60+G63</f>
        <v>118</v>
      </c>
      <c r="H59" s="71">
        <f>H60+H63</f>
        <v>0</v>
      </c>
      <c r="I59" s="71">
        <f>I60+I63</f>
        <v>0</v>
      </c>
    </row>
    <row r="60" spans="1:9" s="90" customFormat="1" ht="13.5" customHeight="1">
      <c r="A60" s="91" t="s">
        <v>381</v>
      </c>
      <c r="B60" s="89" t="s">
        <v>47</v>
      </c>
      <c r="C60" s="81" t="s">
        <v>56</v>
      </c>
      <c r="D60" s="81" t="s">
        <v>74</v>
      </c>
      <c r="E60" s="81" t="s">
        <v>383</v>
      </c>
      <c r="F60" s="81"/>
      <c r="G60" s="71">
        <f aca="true" t="shared" si="6" ref="G60:I61">G61</f>
        <v>10</v>
      </c>
      <c r="H60" s="71">
        <f t="shared" si="6"/>
        <v>0</v>
      </c>
      <c r="I60" s="71">
        <f t="shared" si="6"/>
        <v>0</v>
      </c>
    </row>
    <row r="61" spans="1:9" s="90" customFormat="1" ht="13.5" customHeight="1">
      <c r="A61" s="88" t="s">
        <v>382</v>
      </c>
      <c r="B61" s="89" t="s">
        <v>47</v>
      </c>
      <c r="C61" s="81" t="s">
        <v>56</v>
      </c>
      <c r="D61" s="81" t="s">
        <v>74</v>
      </c>
      <c r="E61" s="81" t="s">
        <v>394</v>
      </c>
      <c r="F61" s="81"/>
      <c r="G61" s="71">
        <f t="shared" si="6"/>
        <v>10</v>
      </c>
      <c r="H61" s="71">
        <f t="shared" si="6"/>
        <v>0</v>
      </c>
      <c r="I61" s="71">
        <f t="shared" si="6"/>
        <v>0</v>
      </c>
    </row>
    <row r="62" spans="1:9" s="90" customFormat="1" ht="13.5" customHeight="1">
      <c r="A62" s="88" t="s">
        <v>110</v>
      </c>
      <c r="B62" s="89" t="s">
        <v>47</v>
      </c>
      <c r="C62" s="81" t="s">
        <v>56</v>
      </c>
      <c r="D62" s="81" t="s">
        <v>74</v>
      </c>
      <c r="E62" s="81" t="s">
        <v>394</v>
      </c>
      <c r="F62" s="81" t="s">
        <v>64</v>
      </c>
      <c r="G62" s="71">
        <v>10</v>
      </c>
      <c r="H62" s="71">
        <v>0</v>
      </c>
      <c r="I62" s="71">
        <v>0</v>
      </c>
    </row>
    <row r="63" spans="1:9" s="90" customFormat="1" ht="22.5">
      <c r="A63" s="88" t="s">
        <v>384</v>
      </c>
      <c r="B63" s="89" t="s">
        <v>47</v>
      </c>
      <c r="C63" s="81" t="s">
        <v>56</v>
      </c>
      <c r="D63" s="81" t="s">
        <v>74</v>
      </c>
      <c r="E63" s="81" t="s">
        <v>395</v>
      </c>
      <c r="F63" s="81"/>
      <c r="G63" s="71">
        <f>G64</f>
        <v>108</v>
      </c>
      <c r="H63" s="71">
        <f>H64</f>
        <v>0</v>
      </c>
      <c r="I63" s="71">
        <f>I64</f>
        <v>0</v>
      </c>
    </row>
    <row r="64" spans="1:9" s="90" customFormat="1" ht="13.5" customHeight="1">
      <c r="A64" s="88" t="s">
        <v>110</v>
      </c>
      <c r="B64" s="89" t="s">
        <v>47</v>
      </c>
      <c r="C64" s="81" t="s">
        <v>56</v>
      </c>
      <c r="D64" s="81" t="s">
        <v>74</v>
      </c>
      <c r="E64" s="81" t="s">
        <v>395</v>
      </c>
      <c r="F64" s="81" t="s">
        <v>64</v>
      </c>
      <c r="G64" s="71">
        <v>108</v>
      </c>
      <c r="H64" s="71">
        <v>0</v>
      </c>
      <c r="I64" s="71">
        <v>0</v>
      </c>
    </row>
    <row r="65" spans="1:9" s="90" customFormat="1" ht="20.25" customHeight="1">
      <c r="A65" s="88" t="s">
        <v>385</v>
      </c>
      <c r="B65" s="89" t="s">
        <v>47</v>
      </c>
      <c r="C65" s="81" t="s">
        <v>56</v>
      </c>
      <c r="D65" s="81" t="s">
        <v>74</v>
      </c>
      <c r="E65" s="81" t="s">
        <v>386</v>
      </c>
      <c r="F65" s="81"/>
      <c r="G65" s="71">
        <f aca="true" t="shared" si="7" ref="G65:I67">G66</f>
        <v>3411.5</v>
      </c>
      <c r="H65" s="71">
        <f t="shared" si="7"/>
        <v>2803</v>
      </c>
      <c r="I65" s="71">
        <f t="shared" si="7"/>
        <v>2804</v>
      </c>
    </row>
    <row r="66" spans="1:9" s="90" customFormat="1" ht="12.75">
      <c r="A66" s="88" t="s">
        <v>397</v>
      </c>
      <c r="B66" s="89" t="s">
        <v>47</v>
      </c>
      <c r="C66" s="81" t="s">
        <v>56</v>
      </c>
      <c r="D66" s="81" t="s">
        <v>74</v>
      </c>
      <c r="E66" s="81" t="s">
        <v>387</v>
      </c>
      <c r="F66" s="81"/>
      <c r="G66" s="71">
        <f t="shared" si="7"/>
        <v>3411.5</v>
      </c>
      <c r="H66" s="71">
        <f t="shared" si="7"/>
        <v>2803</v>
      </c>
      <c r="I66" s="71">
        <f t="shared" si="7"/>
        <v>2804</v>
      </c>
    </row>
    <row r="67" spans="1:9" s="90" customFormat="1" ht="13.5" customHeight="1">
      <c r="A67" s="91" t="s">
        <v>398</v>
      </c>
      <c r="B67" s="89" t="s">
        <v>47</v>
      </c>
      <c r="C67" s="81" t="s">
        <v>56</v>
      </c>
      <c r="D67" s="81" t="s">
        <v>74</v>
      </c>
      <c r="E67" s="81" t="s">
        <v>396</v>
      </c>
      <c r="F67" s="81"/>
      <c r="G67" s="71">
        <f t="shared" si="7"/>
        <v>3411.5</v>
      </c>
      <c r="H67" s="71">
        <f t="shared" si="7"/>
        <v>2803</v>
      </c>
      <c r="I67" s="71">
        <f t="shared" si="7"/>
        <v>2804</v>
      </c>
    </row>
    <row r="68" spans="1:9" s="90" customFormat="1" ht="13.5" customHeight="1">
      <c r="A68" s="88" t="s">
        <v>110</v>
      </c>
      <c r="B68" s="89" t="s">
        <v>47</v>
      </c>
      <c r="C68" s="81" t="s">
        <v>56</v>
      </c>
      <c r="D68" s="81" t="s">
        <v>74</v>
      </c>
      <c r="E68" s="81" t="s">
        <v>396</v>
      </c>
      <c r="F68" s="81" t="s">
        <v>64</v>
      </c>
      <c r="G68" s="71">
        <v>3411.5</v>
      </c>
      <c r="H68" s="71">
        <v>2803</v>
      </c>
      <c r="I68" s="71">
        <v>2804</v>
      </c>
    </row>
    <row r="69" spans="1:9" s="66" customFormat="1" ht="23.25" customHeight="1">
      <c r="A69" s="110" t="s">
        <v>331</v>
      </c>
      <c r="B69" s="93" t="s">
        <v>47</v>
      </c>
      <c r="C69" s="81" t="s">
        <v>56</v>
      </c>
      <c r="D69" s="81" t="s">
        <v>74</v>
      </c>
      <c r="E69" s="94" t="s">
        <v>148</v>
      </c>
      <c r="F69" s="94"/>
      <c r="G69" s="69">
        <f>G70</f>
        <v>1940</v>
      </c>
      <c r="H69" s="69">
        <f>H73</f>
        <v>3149.25</v>
      </c>
      <c r="I69" s="69">
        <f>I73</f>
        <v>0</v>
      </c>
    </row>
    <row r="70" spans="1:9" s="66" customFormat="1" ht="20.25" customHeight="1">
      <c r="A70" s="88" t="s">
        <v>145</v>
      </c>
      <c r="B70" s="89" t="s">
        <v>47</v>
      </c>
      <c r="C70" s="81" t="s">
        <v>56</v>
      </c>
      <c r="D70" s="81" t="s">
        <v>74</v>
      </c>
      <c r="E70" s="81" t="s">
        <v>149</v>
      </c>
      <c r="F70" s="81"/>
      <c r="G70" s="71">
        <f>G71</f>
        <v>1940</v>
      </c>
      <c r="H70" s="71">
        <f>H71</f>
        <v>0</v>
      </c>
      <c r="I70" s="71">
        <f>I71</f>
        <v>0</v>
      </c>
    </row>
    <row r="71" spans="1:9" s="66" customFormat="1" ht="13.5" customHeight="1">
      <c r="A71" s="88" t="s">
        <v>146</v>
      </c>
      <c r="B71" s="89" t="s">
        <v>47</v>
      </c>
      <c r="C71" s="81" t="s">
        <v>56</v>
      </c>
      <c r="D71" s="81" t="s">
        <v>74</v>
      </c>
      <c r="E71" s="81" t="s">
        <v>150</v>
      </c>
      <c r="F71" s="81"/>
      <c r="G71" s="71">
        <f>G72</f>
        <v>1940</v>
      </c>
      <c r="H71" s="71">
        <f>H72</f>
        <v>0</v>
      </c>
      <c r="I71" s="71">
        <f>I72</f>
        <v>0</v>
      </c>
    </row>
    <row r="72" spans="1:9" s="66" customFormat="1" ht="13.5" customHeight="1">
      <c r="A72" s="88" t="s">
        <v>151</v>
      </c>
      <c r="B72" s="89" t="s">
        <v>47</v>
      </c>
      <c r="C72" s="81" t="s">
        <v>56</v>
      </c>
      <c r="D72" s="81" t="s">
        <v>74</v>
      </c>
      <c r="E72" s="81" t="s">
        <v>147</v>
      </c>
      <c r="F72" s="81"/>
      <c r="G72" s="71">
        <f>G73</f>
        <v>1940</v>
      </c>
      <c r="H72" s="71">
        <v>0</v>
      </c>
      <c r="I72" s="71">
        <v>0</v>
      </c>
    </row>
    <row r="73" spans="1:9" s="66" customFormat="1" ht="13.5" customHeight="1">
      <c r="A73" s="88" t="s">
        <v>110</v>
      </c>
      <c r="B73" s="89" t="s">
        <v>47</v>
      </c>
      <c r="C73" s="81" t="s">
        <v>56</v>
      </c>
      <c r="D73" s="81" t="s">
        <v>74</v>
      </c>
      <c r="E73" s="81" t="s">
        <v>147</v>
      </c>
      <c r="F73" s="81" t="s">
        <v>64</v>
      </c>
      <c r="G73" s="71">
        <v>1940</v>
      </c>
      <c r="H73" s="71">
        <v>3149.25</v>
      </c>
      <c r="I73" s="71">
        <v>0</v>
      </c>
    </row>
    <row r="74" spans="1:9" s="66" customFormat="1" ht="13.5" customHeight="1">
      <c r="A74" s="92" t="s">
        <v>27</v>
      </c>
      <c r="B74" s="93" t="s">
        <v>47</v>
      </c>
      <c r="C74" s="94" t="s">
        <v>56</v>
      </c>
      <c r="D74" s="94" t="s">
        <v>74</v>
      </c>
      <c r="E74" s="94" t="s">
        <v>62</v>
      </c>
      <c r="F74" s="94"/>
      <c r="G74" s="69">
        <f>G75+G82</f>
        <v>2571.608</v>
      </c>
      <c r="H74" s="69">
        <f>H75+H82</f>
        <v>0</v>
      </c>
      <c r="I74" s="69">
        <f>I75+I82</f>
        <v>0</v>
      </c>
    </row>
    <row r="75" spans="1:9" s="66" customFormat="1" ht="13.5" customHeight="1">
      <c r="A75" s="88" t="s">
        <v>28</v>
      </c>
      <c r="B75" s="89" t="s">
        <v>47</v>
      </c>
      <c r="C75" s="81" t="s">
        <v>56</v>
      </c>
      <c r="D75" s="81" t="s">
        <v>74</v>
      </c>
      <c r="E75" s="81" t="s">
        <v>99</v>
      </c>
      <c r="F75" s="81"/>
      <c r="G75" s="71">
        <f>G76</f>
        <v>922.5</v>
      </c>
      <c r="H75" s="71">
        <f>H76</f>
        <v>0</v>
      </c>
      <c r="I75" s="71">
        <f>I76</f>
        <v>0</v>
      </c>
    </row>
    <row r="76" spans="1:9" s="66" customFormat="1" ht="13.5" customHeight="1">
      <c r="A76" s="88" t="s">
        <v>28</v>
      </c>
      <c r="B76" s="89" t="s">
        <v>47</v>
      </c>
      <c r="C76" s="81" t="s">
        <v>56</v>
      </c>
      <c r="D76" s="81" t="s">
        <v>74</v>
      </c>
      <c r="E76" s="81" t="s">
        <v>65</v>
      </c>
      <c r="F76" s="81"/>
      <c r="G76" s="71">
        <f>G79+G77</f>
        <v>922.5</v>
      </c>
      <c r="H76" s="71">
        <f>H79+H77</f>
        <v>0</v>
      </c>
      <c r="I76" s="71">
        <f>I79+I77</f>
        <v>0</v>
      </c>
    </row>
    <row r="77" spans="1:9" s="66" customFormat="1" ht="16.5" customHeight="1">
      <c r="A77" s="88" t="s">
        <v>116</v>
      </c>
      <c r="B77" s="89" t="s">
        <v>47</v>
      </c>
      <c r="C77" s="81" t="s">
        <v>56</v>
      </c>
      <c r="D77" s="81" t="s">
        <v>74</v>
      </c>
      <c r="E77" s="81" t="s">
        <v>79</v>
      </c>
      <c r="F77" s="81"/>
      <c r="G77" s="71">
        <f>G78</f>
        <v>892.5</v>
      </c>
      <c r="H77" s="71">
        <f>H78</f>
        <v>0</v>
      </c>
      <c r="I77" s="71">
        <f>I78</f>
        <v>0</v>
      </c>
    </row>
    <row r="78" spans="1:9" s="66" customFormat="1" ht="17.25" customHeight="1">
      <c r="A78" s="88" t="s">
        <v>110</v>
      </c>
      <c r="B78" s="89" t="s">
        <v>47</v>
      </c>
      <c r="C78" s="81" t="s">
        <v>56</v>
      </c>
      <c r="D78" s="81" t="s">
        <v>74</v>
      </c>
      <c r="E78" s="81" t="s">
        <v>79</v>
      </c>
      <c r="F78" s="81" t="s">
        <v>64</v>
      </c>
      <c r="G78" s="71">
        <v>892.5</v>
      </c>
      <c r="H78" s="71">
        <v>0</v>
      </c>
      <c r="I78" s="71">
        <v>0</v>
      </c>
    </row>
    <row r="79" spans="1:9" s="66" customFormat="1" ht="18" customHeight="1">
      <c r="A79" s="88" t="s">
        <v>172</v>
      </c>
      <c r="B79" s="89" t="s">
        <v>47</v>
      </c>
      <c r="C79" s="81" t="s">
        <v>56</v>
      </c>
      <c r="D79" s="81" t="s">
        <v>74</v>
      </c>
      <c r="E79" s="81" t="s">
        <v>171</v>
      </c>
      <c r="F79" s="81"/>
      <c r="G79" s="71">
        <f>G80</f>
        <v>30</v>
      </c>
      <c r="H79" s="71">
        <f>H80</f>
        <v>0</v>
      </c>
      <c r="I79" s="71">
        <f>I80</f>
        <v>0</v>
      </c>
    </row>
    <row r="80" spans="1:9" s="66" customFormat="1" ht="16.5" customHeight="1">
      <c r="A80" s="88" t="s">
        <v>110</v>
      </c>
      <c r="B80" s="89" t="s">
        <v>47</v>
      </c>
      <c r="C80" s="81" t="s">
        <v>56</v>
      </c>
      <c r="D80" s="81" t="s">
        <v>74</v>
      </c>
      <c r="E80" s="81" t="s">
        <v>171</v>
      </c>
      <c r="F80" s="81" t="s">
        <v>64</v>
      </c>
      <c r="G80" s="71">
        <v>30</v>
      </c>
      <c r="H80" s="71">
        <v>0</v>
      </c>
      <c r="I80" s="71">
        <v>0</v>
      </c>
    </row>
    <row r="81" spans="1:9" s="66" customFormat="1" ht="22.5" customHeight="1">
      <c r="A81" s="114" t="s">
        <v>357</v>
      </c>
      <c r="B81" s="89" t="s">
        <v>47</v>
      </c>
      <c r="C81" s="81" t="s">
        <v>56</v>
      </c>
      <c r="D81" s="81" t="s">
        <v>74</v>
      </c>
      <c r="E81" s="81" t="s">
        <v>358</v>
      </c>
      <c r="F81" s="81"/>
      <c r="G81" s="71">
        <f>G82</f>
        <v>1649.108</v>
      </c>
      <c r="H81" s="71">
        <f>H82</f>
        <v>0</v>
      </c>
      <c r="I81" s="71">
        <f>I82</f>
        <v>0</v>
      </c>
    </row>
    <row r="82" spans="1:9" s="66" customFormat="1" ht="16.5" customHeight="1">
      <c r="A82" s="114" t="s">
        <v>296</v>
      </c>
      <c r="B82" s="89" t="s">
        <v>47</v>
      </c>
      <c r="C82" s="81" t="s">
        <v>56</v>
      </c>
      <c r="D82" s="81" t="s">
        <v>74</v>
      </c>
      <c r="E82" s="81" t="s">
        <v>358</v>
      </c>
      <c r="F82" s="81" t="s">
        <v>298</v>
      </c>
      <c r="G82" s="71">
        <v>1649.108</v>
      </c>
      <c r="H82" s="71">
        <v>0</v>
      </c>
      <c r="I82" s="71">
        <v>0</v>
      </c>
    </row>
    <row r="83" spans="1:9" s="66" customFormat="1" ht="15.75" customHeight="1">
      <c r="A83" s="100" t="s">
        <v>3</v>
      </c>
      <c r="B83" s="93" t="s">
        <v>47</v>
      </c>
      <c r="C83" s="94" t="s">
        <v>69</v>
      </c>
      <c r="D83" s="94" t="s">
        <v>57</v>
      </c>
      <c r="E83" s="94"/>
      <c r="F83" s="94"/>
      <c r="G83" s="69">
        <f>G84</f>
        <v>594.7</v>
      </c>
      <c r="H83" s="69">
        <f>H84</f>
        <v>594.7</v>
      </c>
      <c r="I83" s="69">
        <f>I84</f>
        <v>594.7</v>
      </c>
    </row>
    <row r="84" spans="1:9" s="66" customFormat="1" ht="15" customHeight="1">
      <c r="A84" s="100" t="s">
        <v>16</v>
      </c>
      <c r="B84" s="93" t="s">
        <v>47</v>
      </c>
      <c r="C84" s="94" t="s">
        <v>69</v>
      </c>
      <c r="D84" s="94" t="s">
        <v>73</v>
      </c>
      <c r="E84" s="81"/>
      <c r="F84" s="81"/>
      <c r="G84" s="71">
        <f>G88</f>
        <v>594.7</v>
      </c>
      <c r="H84" s="71">
        <f>H88</f>
        <v>594.7</v>
      </c>
      <c r="I84" s="71">
        <f>I88</f>
        <v>594.7</v>
      </c>
    </row>
    <row r="85" spans="1:9" s="66" customFormat="1" ht="18" customHeight="1">
      <c r="A85" s="88" t="s">
        <v>27</v>
      </c>
      <c r="B85" s="89" t="s">
        <v>47</v>
      </c>
      <c r="C85" s="81" t="s">
        <v>69</v>
      </c>
      <c r="D85" s="81" t="s">
        <v>73</v>
      </c>
      <c r="E85" s="81" t="s">
        <v>62</v>
      </c>
      <c r="F85" s="81"/>
      <c r="G85" s="71">
        <f aca="true" t="shared" si="8" ref="G85:I87">G86</f>
        <v>594.7</v>
      </c>
      <c r="H85" s="71">
        <f t="shared" si="8"/>
        <v>594.7</v>
      </c>
      <c r="I85" s="71">
        <f t="shared" si="8"/>
        <v>594.7</v>
      </c>
    </row>
    <row r="86" spans="1:9" s="66" customFormat="1" ht="15" customHeight="1">
      <c r="A86" s="88" t="s">
        <v>28</v>
      </c>
      <c r="B86" s="89" t="s">
        <v>47</v>
      </c>
      <c r="C86" s="81" t="s">
        <v>69</v>
      </c>
      <c r="D86" s="81" t="s">
        <v>73</v>
      </c>
      <c r="E86" s="81" t="s">
        <v>99</v>
      </c>
      <c r="F86" s="81"/>
      <c r="G86" s="71">
        <f t="shared" si="8"/>
        <v>594.7</v>
      </c>
      <c r="H86" s="71">
        <f t="shared" si="8"/>
        <v>594.7</v>
      </c>
      <c r="I86" s="71">
        <f t="shared" si="8"/>
        <v>594.7</v>
      </c>
    </row>
    <row r="87" spans="1:9" s="66" customFormat="1" ht="15" customHeight="1">
      <c r="A87" s="88" t="s">
        <v>28</v>
      </c>
      <c r="B87" s="89" t="s">
        <v>47</v>
      </c>
      <c r="C87" s="81" t="s">
        <v>69</v>
      </c>
      <c r="D87" s="81" t="s">
        <v>73</v>
      </c>
      <c r="E87" s="81" t="s">
        <v>65</v>
      </c>
      <c r="F87" s="81"/>
      <c r="G87" s="71">
        <f t="shared" si="8"/>
        <v>594.7</v>
      </c>
      <c r="H87" s="71">
        <f t="shared" si="8"/>
        <v>594.7</v>
      </c>
      <c r="I87" s="71">
        <f t="shared" si="8"/>
        <v>594.7</v>
      </c>
    </row>
    <row r="88" spans="1:9" s="66" customFormat="1" ht="25.5" customHeight="1">
      <c r="A88" s="88" t="s">
        <v>85</v>
      </c>
      <c r="B88" s="89" t="s">
        <v>47</v>
      </c>
      <c r="C88" s="81" t="s">
        <v>69</v>
      </c>
      <c r="D88" s="81" t="s">
        <v>73</v>
      </c>
      <c r="E88" s="81" t="s">
        <v>202</v>
      </c>
      <c r="F88" s="81"/>
      <c r="G88" s="71">
        <f>G89+G90+G91</f>
        <v>594.7</v>
      </c>
      <c r="H88" s="71">
        <f>H89+H90</f>
        <v>594.7</v>
      </c>
      <c r="I88" s="71">
        <f>I89+I90</f>
        <v>594.7</v>
      </c>
    </row>
    <row r="89" spans="1:9" s="66" customFormat="1" ht="17.25" customHeight="1">
      <c r="A89" s="88" t="s">
        <v>126</v>
      </c>
      <c r="B89" s="89" t="s">
        <v>47</v>
      </c>
      <c r="C89" s="81" t="s">
        <v>69</v>
      </c>
      <c r="D89" s="81" t="s">
        <v>73</v>
      </c>
      <c r="E89" s="81" t="s">
        <v>202</v>
      </c>
      <c r="F89" s="81" t="s">
        <v>59</v>
      </c>
      <c r="G89" s="71">
        <v>584.60896</v>
      </c>
      <c r="H89" s="71">
        <v>584.7</v>
      </c>
      <c r="I89" s="71">
        <v>584.7</v>
      </c>
    </row>
    <row r="90" spans="1:9" s="66" customFormat="1" ht="18.75" customHeight="1">
      <c r="A90" s="88" t="s">
        <v>110</v>
      </c>
      <c r="B90" s="89" t="s">
        <v>47</v>
      </c>
      <c r="C90" s="81" t="s">
        <v>69</v>
      </c>
      <c r="D90" s="81" t="s">
        <v>73</v>
      </c>
      <c r="E90" s="81" t="s">
        <v>202</v>
      </c>
      <c r="F90" s="81" t="s">
        <v>64</v>
      </c>
      <c r="G90" s="71">
        <v>10</v>
      </c>
      <c r="H90" s="71">
        <v>10</v>
      </c>
      <c r="I90" s="71">
        <v>10</v>
      </c>
    </row>
    <row r="91" spans="1:9" s="66" customFormat="1" ht="18.75" customHeight="1">
      <c r="A91" s="114" t="s">
        <v>296</v>
      </c>
      <c r="B91" s="89" t="s">
        <v>47</v>
      </c>
      <c r="C91" s="81" t="s">
        <v>69</v>
      </c>
      <c r="D91" s="81" t="s">
        <v>73</v>
      </c>
      <c r="E91" s="81" t="s">
        <v>202</v>
      </c>
      <c r="F91" s="81" t="s">
        <v>298</v>
      </c>
      <c r="G91" s="71">
        <v>0.09104</v>
      </c>
      <c r="H91" s="71">
        <v>0</v>
      </c>
      <c r="I91" s="71">
        <v>0</v>
      </c>
    </row>
    <row r="92" spans="1:9" s="66" customFormat="1" ht="21" customHeight="1">
      <c r="A92" s="100" t="s">
        <v>10</v>
      </c>
      <c r="B92" s="93" t="s">
        <v>47</v>
      </c>
      <c r="C92" s="94" t="s">
        <v>73</v>
      </c>
      <c r="D92" s="94" t="s">
        <v>57</v>
      </c>
      <c r="E92" s="94"/>
      <c r="F92" s="94"/>
      <c r="G92" s="69">
        <f>G93+G100</f>
        <v>2500.375</v>
      </c>
      <c r="H92" s="69">
        <f>H93+H100</f>
        <v>2014.105</v>
      </c>
      <c r="I92" s="69">
        <f>I93+I100</f>
        <v>2094.5280000000002</v>
      </c>
    </row>
    <row r="93" spans="1:9" s="66" customFormat="1" ht="28.5" customHeight="1">
      <c r="A93" s="92" t="s">
        <v>373</v>
      </c>
      <c r="B93" s="93" t="s">
        <v>47</v>
      </c>
      <c r="C93" s="94" t="s">
        <v>73</v>
      </c>
      <c r="D93" s="94" t="s">
        <v>80</v>
      </c>
      <c r="E93" s="94"/>
      <c r="F93" s="94"/>
      <c r="G93" s="69">
        <f aca="true" t="shared" si="9" ref="G93:I96">G94</f>
        <v>563.6</v>
      </c>
      <c r="H93" s="69">
        <f t="shared" si="9"/>
        <v>0</v>
      </c>
      <c r="I93" s="69">
        <f t="shared" si="9"/>
        <v>0</v>
      </c>
    </row>
    <row r="94" spans="1:9" s="66" customFormat="1" ht="36" customHeight="1">
      <c r="A94" s="92" t="s">
        <v>316</v>
      </c>
      <c r="B94" s="93" t="s">
        <v>47</v>
      </c>
      <c r="C94" s="94" t="s">
        <v>73</v>
      </c>
      <c r="D94" s="94" t="s">
        <v>80</v>
      </c>
      <c r="E94" s="94" t="s">
        <v>158</v>
      </c>
      <c r="F94" s="94"/>
      <c r="G94" s="69">
        <f t="shared" si="9"/>
        <v>563.6</v>
      </c>
      <c r="H94" s="69">
        <f t="shared" si="9"/>
        <v>0</v>
      </c>
      <c r="I94" s="69">
        <f t="shared" si="9"/>
        <v>0</v>
      </c>
    </row>
    <row r="95" spans="1:9" s="66" customFormat="1" ht="26.25" customHeight="1">
      <c r="A95" s="88" t="s">
        <v>315</v>
      </c>
      <c r="B95" s="89" t="s">
        <v>47</v>
      </c>
      <c r="C95" s="81" t="s">
        <v>73</v>
      </c>
      <c r="D95" s="81" t="s">
        <v>80</v>
      </c>
      <c r="E95" s="81" t="s">
        <v>159</v>
      </c>
      <c r="F95" s="81"/>
      <c r="G95" s="71">
        <f t="shared" si="9"/>
        <v>563.6</v>
      </c>
      <c r="H95" s="71">
        <f t="shared" si="9"/>
        <v>0</v>
      </c>
      <c r="I95" s="71">
        <f t="shared" si="9"/>
        <v>0</v>
      </c>
    </row>
    <row r="96" spans="1:9" s="66" customFormat="1" ht="24" customHeight="1">
      <c r="A96" s="88" t="s">
        <v>197</v>
      </c>
      <c r="B96" s="89" t="s">
        <v>47</v>
      </c>
      <c r="C96" s="81" t="s">
        <v>73</v>
      </c>
      <c r="D96" s="81" t="s">
        <v>80</v>
      </c>
      <c r="E96" s="81" t="s">
        <v>160</v>
      </c>
      <c r="F96" s="81"/>
      <c r="G96" s="71">
        <f t="shared" si="9"/>
        <v>563.6</v>
      </c>
      <c r="H96" s="71">
        <f t="shared" si="9"/>
        <v>0</v>
      </c>
      <c r="I96" s="71">
        <f t="shared" si="9"/>
        <v>0</v>
      </c>
    </row>
    <row r="97" spans="1:9" s="66" customFormat="1" ht="18.75" customHeight="1">
      <c r="A97" s="88" t="s">
        <v>198</v>
      </c>
      <c r="B97" s="89" t="s">
        <v>47</v>
      </c>
      <c r="C97" s="81" t="s">
        <v>73</v>
      </c>
      <c r="D97" s="81" t="s">
        <v>80</v>
      </c>
      <c r="E97" s="81" t="s">
        <v>161</v>
      </c>
      <c r="F97" s="81"/>
      <c r="G97" s="71">
        <f>G98+G99</f>
        <v>563.6</v>
      </c>
      <c r="H97" s="71">
        <f>H98</f>
        <v>0</v>
      </c>
      <c r="I97" s="71">
        <f>I98</f>
        <v>0</v>
      </c>
    </row>
    <row r="98" spans="1:9" s="66" customFormat="1" ht="16.5" customHeight="1">
      <c r="A98" s="88" t="s">
        <v>110</v>
      </c>
      <c r="B98" s="89" t="s">
        <v>47</v>
      </c>
      <c r="C98" s="81" t="s">
        <v>73</v>
      </c>
      <c r="D98" s="81" t="s">
        <v>80</v>
      </c>
      <c r="E98" s="81" t="s">
        <v>161</v>
      </c>
      <c r="F98" s="81" t="s">
        <v>64</v>
      </c>
      <c r="G98" s="71">
        <v>513.6</v>
      </c>
      <c r="H98" s="71">
        <v>0</v>
      </c>
      <c r="I98" s="71">
        <v>0</v>
      </c>
    </row>
    <row r="99" spans="1:9" s="66" customFormat="1" ht="16.5" customHeight="1">
      <c r="A99" s="114" t="s">
        <v>296</v>
      </c>
      <c r="B99" s="89" t="s">
        <v>47</v>
      </c>
      <c r="C99" s="81" t="s">
        <v>73</v>
      </c>
      <c r="D99" s="81" t="s">
        <v>80</v>
      </c>
      <c r="E99" s="81" t="s">
        <v>161</v>
      </c>
      <c r="F99" s="81" t="s">
        <v>298</v>
      </c>
      <c r="G99" s="71">
        <v>50</v>
      </c>
      <c r="H99" s="71">
        <v>0</v>
      </c>
      <c r="I99" s="71">
        <v>0</v>
      </c>
    </row>
    <row r="100" spans="1:9" s="66" customFormat="1" ht="28.5" customHeight="1">
      <c r="A100" s="100" t="s">
        <v>25</v>
      </c>
      <c r="B100" s="93" t="s">
        <v>47</v>
      </c>
      <c r="C100" s="94" t="s">
        <v>73</v>
      </c>
      <c r="D100" s="94" t="s">
        <v>103</v>
      </c>
      <c r="E100" s="94"/>
      <c r="F100" s="94"/>
      <c r="G100" s="69">
        <f aca="true" t="shared" si="10" ref="G100:I103">G101</f>
        <v>1936.775</v>
      </c>
      <c r="H100" s="69">
        <f t="shared" si="10"/>
        <v>2014.105</v>
      </c>
      <c r="I100" s="69">
        <f t="shared" si="10"/>
        <v>2094.5280000000002</v>
      </c>
    </row>
    <row r="101" spans="1:9" s="66" customFormat="1" ht="18" customHeight="1">
      <c r="A101" s="88" t="s">
        <v>112</v>
      </c>
      <c r="B101" s="89" t="s">
        <v>47</v>
      </c>
      <c r="C101" s="81" t="s">
        <v>73</v>
      </c>
      <c r="D101" s="81" t="s">
        <v>103</v>
      </c>
      <c r="E101" s="81" t="s">
        <v>107</v>
      </c>
      <c r="F101" s="94"/>
      <c r="G101" s="71">
        <f t="shared" si="10"/>
        <v>1936.775</v>
      </c>
      <c r="H101" s="71">
        <f t="shared" si="10"/>
        <v>2014.105</v>
      </c>
      <c r="I101" s="71">
        <f t="shared" si="10"/>
        <v>2094.5280000000002</v>
      </c>
    </row>
    <row r="102" spans="1:9" s="66" customFormat="1" ht="17.25" customHeight="1">
      <c r="A102" s="88" t="s">
        <v>26</v>
      </c>
      <c r="B102" s="89" t="s">
        <v>47</v>
      </c>
      <c r="C102" s="81" t="s">
        <v>73</v>
      </c>
      <c r="D102" s="81" t="s">
        <v>103</v>
      </c>
      <c r="E102" s="81" t="s">
        <v>61</v>
      </c>
      <c r="F102" s="94"/>
      <c r="G102" s="71">
        <f t="shared" si="10"/>
        <v>1936.775</v>
      </c>
      <c r="H102" s="71">
        <f t="shared" si="10"/>
        <v>2014.105</v>
      </c>
      <c r="I102" s="71">
        <f t="shared" si="10"/>
        <v>2094.5280000000002</v>
      </c>
    </row>
    <row r="103" spans="1:9" s="66" customFormat="1" ht="15.75" customHeight="1">
      <c r="A103" s="88" t="s">
        <v>28</v>
      </c>
      <c r="B103" s="89" t="s">
        <v>47</v>
      </c>
      <c r="C103" s="81" t="s">
        <v>73</v>
      </c>
      <c r="D103" s="81" t="s">
        <v>103</v>
      </c>
      <c r="E103" s="81" t="s">
        <v>72</v>
      </c>
      <c r="F103" s="94"/>
      <c r="G103" s="71">
        <f t="shared" si="10"/>
        <v>1936.775</v>
      </c>
      <c r="H103" s="71">
        <f t="shared" si="10"/>
        <v>2014.105</v>
      </c>
      <c r="I103" s="71">
        <f t="shared" si="10"/>
        <v>2094.5280000000002</v>
      </c>
    </row>
    <row r="104" spans="1:9" s="66" customFormat="1" ht="16.5" customHeight="1">
      <c r="A104" s="88" t="s">
        <v>114</v>
      </c>
      <c r="B104" s="89" t="s">
        <v>47</v>
      </c>
      <c r="C104" s="81" t="s">
        <v>73</v>
      </c>
      <c r="D104" s="81" t="s">
        <v>103</v>
      </c>
      <c r="E104" s="81" t="s">
        <v>113</v>
      </c>
      <c r="F104" s="109"/>
      <c r="G104" s="71">
        <f>G105+G109</f>
        <v>1936.775</v>
      </c>
      <c r="H104" s="71">
        <f>H105+H109</f>
        <v>2014.105</v>
      </c>
      <c r="I104" s="71">
        <f>I105+I109</f>
        <v>2094.5280000000002</v>
      </c>
    </row>
    <row r="105" spans="1:9" s="66" customFormat="1" ht="24" customHeight="1">
      <c r="A105" s="88" t="s">
        <v>38</v>
      </c>
      <c r="B105" s="89" t="s">
        <v>47</v>
      </c>
      <c r="C105" s="81" t="s">
        <v>73</v>
      </c>
      <c r="D105" s="81" t="s">
        <v>103</v>
      </c>
      <c r="E105" s="81" t="s">
        <v>115</v>
      </c>
      <c r="F105" s="109"/>
      <c r="G105" s="71">
        <f>G106+G107+G108</f>
        <v>1933.255</v>
      </c>
      <c r="H105" s="71">
        <f>H106+H107</f>
        <v>2010.585</v>
      </c>
      <c r="I105" s="71">
        <f>I106+I107</f>
        <v>2091.0080000000003</v>
      </c>
    </row>
    <row r="106" spans="1:9" s="66" customFormat="1" ht="19.5" customHeight="1">
      <c r="A106" s="88" t="s">
        <v>63</v>
      </c>
      <c r="B106" s="89" t="s">
        <v>47</v>
      </c>
      <c r="C106" s="81" t="s">
        <v>73</v>
      </c>
      <c r="D106" s="81" t="s">
        <v>103</v>
      </c>
      <c r="E106" s="81" t="s">
        <v>115</v>
      </c>
      <c r="F106" s="81" t="s">
        <v>59</v>
      </c>
      <c r="G106" s="71">
        <v>1836.53533</v>
      </c>
      <c r="H106" s="71">
        <v>1910.055</v>
      </c>
      <c r="I106" s="71">
        <v>1986.458</v>
      </c>
    </row>
    <row r="107" spans="1:9" s="66" customFormat="1" ht="16.5" customHeight="1">
      <c r="A107" s="88" t="s">
        <v>110</v>
      </c>
      <c r="B107" s="89" t="s">
        <v>47</v>
      </c>
      <c r="C107" s="81" t="s">
        <v>73</v>
      </c>
      <c r="D107" s="81" t="s">
        <v>103</v>
      </c>
      <c r="E107" s="81" t="s">
        <v>115</v>
      </c>
      <c r="F107" s="81" t="s">
        <v>64</v>
      </c>
      <c r="G107" s="71">
        <v>96.66</v>
      </c>
      <c r="H107" s="71">
        <v>100.53</v>
      </c>
      <c r="I107" s="71">
        <v>104.55</v>
      </c>
    </row>
    <row r="108" spans="1:9" s="66" customFormat="1" ht="16.5" customHeight="1">
      <c r="A108" s="114" t="s">
        <v>296</v>
      </c>
      <c r="B108" s="89" t="s">
        <v>47</v>
      </c>
      <c r="C108" s="81" t="s">
        <v>73</v>
      </c>
      <c r="D108" s="81" t="s">
        <v>103</v>
      </c>
      <c r="E108" s="81" t="s">
        <v>115</v>
      </c>
      <c r="F108" s="81" t="s">
        <v>298</v>
      </c>
      <c r="G108" s="71">
        <v>0.05967</v>
      </c>
      <c r="H108" s="71">
        <v>0</v>
      </c>
      <c r="I108" s="71">
        <v>0</v>
      </c>
    </row>
    <row r="109" spans="1:9" s="66" customFormat="1" ht="23.25" customHeight="1">
      <c r="A109" s="88" t="s">
        <v>173</v>
      </c>
      <c r="B109" s="89" t="s">
        <v>47</v>
      </c>
      <c r="C109" s="81" t="s">
        <v>73</v>
      </c>
      <c r="D109" s="81" t="s">
        <v>103</v>
      </c>
      <c r="E109" s="81" t="s">
        <v>174</v>
      </c>
      <c r="F109" s="81"/>
      <c r="G109" s="71">
        <f>G110</f>
        <v>3.52</v>
      </c>
      <c r="H109" s="71">
        <f>H110</f>
        <v>3.52</v>
      </c>
      <c r="I109" s="71">
        <f>I110</f>
        <v>3.52</v>
      </c>
    </row>
    <row r="110" spans="1:9" s="66" customFormat="1" ht="17.25" customHeight="1">
      <c r="A110" s="88" t="s">
        <v>110</v>
      </c>
      <c r="B110" s="89" t="s">
        <v>47</v>
      </c>
      <c r="C110" s="81" t="s">
        <v>73</v>
      </c>
      <c r="D110" s="81" t="s">
        <v>103</v>
      </c>
      <c r="E110" s="81" t="s">
        <v>174</v>
      </c>
      <c r="F110" s="81" t="s">
        <v>64</v>
      </c>
      <c r="G110" s="71">
        <v>3.52</v>
      </c>
      <c r="H110" s="71">
        <v>3.52</v>
      </c>
      <c r="I110" s="71">
        <v>3.52</v>
      </c>
    </row>
    <row r="111" spans="1:9" s="66" customFormat="1" ht="18" customHeight="1">
      <c r="A111" s="100" t="s">
        <v>4</v>
      </c>
      <c r="B111" s="93" t="s">
        <v>47</v>
      </c>
      <c r="C111" s="94" t="s">
        <v>58</v>
      </c>
      <c r="D111" s="94" t="s">
        <v>57</v>
      </c>
      <c r="E111" s="94"/>
      <c r="F111" s="94"/>
      <c r="G111" s="69">
        <f>G112+G131</f>
        <v>51715.947340000006</v>
      </c>
      <c r="H111" s="69">
        <f>H112+H131</f>
        <v>1619.38</v>
      </c>
      <c r="I111" s="69">
        <f>I112+I131</f>
        <v>1619.3836</v>
      </c>
    </row>
    <row r="112" spans="1:9" s="66" customFormat="1" ht="16.5" customHeight="1">
      <c r="A112" s="100" t="s">
        <v>111</v>
      </c>
      <c r="B112" s="93" t="s">
        <v>47</v>
      </c>
      <c r="C112" s="94" t="s">
        <v>58</v>
      </c>
      <c r="D112" s="94" t="s">
        <v>106</v>
      </c>
      <c r="E112" s="94"/>
      <c r="F112" s="94"/>
      <c r="G112" s="69">
        <f>G113+G118</f>
        <v>48146.899840000005</v>
      </c>
      <c r="H112" s="69">
        <f>H113+H118</f>
        <v>1619.38</v>
      </c>
      <c r="I112" s="69">
        <f>I113+I118</f>
        <v>1619.3836</v>
      </c>
    </row>
    <row r="113" spans="1:9" s="66" customFormat="1" ht="27" customHeight="1">
      <c r="A113" s="92" t="s">
        <v>178</v>
      </c>
      <c r="B113" s="93" t="s">
        <v>47</v>
      </c>
      <c r="C113" s="94" t="s">
        <v>58</v>
      </c>
      <c r="D113" s="94" t="s">
        <v>106</v>
      </c>
      <c r="E113" s="94" t="s">
        <v>196</v>
      </c>
      <c r="F113" s="94"/>
      <c r="G113" s="69">
        <f aca="true" t="shared" si="11" ref="G113:I114">G114</f>
        <v>2195.462</v>
      </c>
      <c r="H113" s="69">
        <f t="shared" si="11"/>
        <v>0</v>
      </c>
      <c r="I113" s="69">
        <f t="shared" si="11"/>
        <v>0</v>
      </c>
    </row>
    <row r="114" spans="1:9" s="66" customFormat="1" ht="23.25" customHeight="1">
      <c r="A114" s="88" t="s">
        <v>162</v>
      </c>
      <c r="B114" s="89" t="s">
        <v>47</v>
      </c>
      <c r="C114" s="81" t="s">
        <v>58</v>
      </c>
      <c r="D114" s="81" t="s">
        <v>106</v>
      </c>
      <c r="E114" s="81" t="s">
        <v>203</v>
      </c>
      <c r="F114" s="81"/>
      <c r="G114" s="71">
        <f t="shared" si="11"/>
        <v>2195.462</v>
      </c>
      <c r="H114" s="71">
        <f t="shared" si="11"/>
        <v>0</v>
      </c>
      <c r="I114" s="71">
        <f t="shared" si="11"/>
        <v>0</v>
      </c>
    </row>
    <row r="115" spans="1:9" s="66" customFormat="1" ht="17.25" customHeight="1">
      <c r="A115" s="88" t="s">
        <v>163</v>
      </c>
      <c r="B115" s="89" t="s">
        <v>47</v>
      </c>
      <c r="C115" s="81" t="s">
        <v>58</v>
      </c>
      <c r="D115" s="81" t="s">
        <v>106</v>
      </c>
      <c r="E115" s="81" t="s">
        <v>204</v>
      </c>
      <c r="F115" s="81"/>
      <c r="G115" s="71">
        <f>G116</f>
        <v>2195.462</v>
      </c>
      <c r="H115" s="71">
        <f>H116+H117</f>
        <v>0</v>
      </c>
      <c r="I115" s="71">
        <f>I116+I117</f>
        <v>0</v>
      </c>
    </row>
    <row r="116" spans="1:9" s="66" customFormat="1" ht="15.75" customHeight="1">
      <c r="A116" s="88" t="s">
        <v>164</v>
      </c>
      <c r="B116" s="89" t="s">
        <v>47</v>
      </c>
      <c r="C116" s="81" t="s">
        <v>58</v>
      </c>
      <c r="D116" s="81" t="s">
        <v>106</v>
      </c>
      <c r="E116" s="81" t="s">
        <v>205</v>
      </c>
      <c r="F116" s="81"/>
      <c r="G116" s="71">
        <f>G117</f>
        <v>2195.462</v>
      </c>
      <c r="H116" s="71">
        <f>H117</f>
        <v>0</v>
      </c>
      <c r="I116" s="71">
        <f>I117</f>
        <v>0</v>
      </c>
    </row>
    <row r="117" spans="1:9" s="66" customFormat="1" ht="16.5" customHeight="1">
      <c r="A117" s="88" t="s">
        <v>88</v>
      </c>
      <c r="B117" s="89" t="s">
        <v>47</v>
      </c>
      <c r="C117" s="81" t="s">
        <v>58</v>
      </c>
      <c r="D117" s="81" t="s">
        <v>106</v>
      </c>
      <c r="E117" s="81" t="s">
        <v>205</v>
      </c>
      <c r="F117" s="81" t="s">
        <v>84</v>
      </c>
      <c r="G117" s="71">
        <v>2195.462</v>
      </c>
      <c r="H117" s="71">
        <v>0</v>
      </c>
      <c r="I117" s="71">
        <v>0</v>
      </c>
    </row>
    <row r="118" spans="1:9" ht="36" customHeight="1">
      <c r="A118" s="92" t="s">
        <v>287</v>
      </c>
      <c r="B118" s="93" t="s">
        <v>47</v>
      </c>
      <c r="C118" s="94" t="s">
        <v>58</v>
      </c>
      <c r="D118" s="94" t="s">
        <v>106</v>
      </c>
      <c r="E118" s="94" t="s">
        <v>100</v>
      </c>
      <c r="F118" s="94"/>
      <c r="G118" s="69">
        <f aca="true" t="shared" si="12" ref="G118:I119">G119</f>
        <v>45951.437840000006</v>
      </c>
      <c r="H118" s="69">
        <f t="shared" si="12"/>
        <v>1619.38</v>
      </c>
      <c r="I118" s="69">
        <f t="shared" si="12"/>
        <v>1619.3836</v>
      </c>
    </row>
    <row r="119" spans="1:9" ht="25.5" customHeight="1">
      <c r="A119" s="88" t="s">
        <v>86</v>
      </c>
      <c r="B119" s="89" t="s">
        <v>47</v>
      </c>
      <c r="C119" s="81" t="s">
        <v>58</v>
      </c>
      <c r="D119" s="81" t="s">
        <v>106</v>
      </c>
      <c r="E119" s="81" t="s">
        <v>101</v>
      </c>
      <c r="F119" s="81"/>
      <c r="G119" s="71">
        <f t="shared" si="12"/>
        <v>45951.437840000006</v>
      </c>
      <c r="H119" s="71">
        <f t="shared" si="12"/>
        <v>1619.38</v>
      </c>
      <c r="I119" s="71">
        <f t="shared" si="12"/>
        <v>1619.3836</v>
      </c>
    </row>
    <row r="120" spans="1:9" ht="27.75" customHeight="1">
      <c r="A120" s="88" t="s">
        <v>87</v>
      </c>
      <c r="B120" s="89" t="s">
        <v>47</v>
      </c>
      <c r="C120" s="81" t="s">
        <v>58</v>
      </c>
      <c r="D120" s="81" t="s">
        <v>106</v>
      </c>
      <c r="E120" s="81" t="s">
        <v>102</v>
      </c>
      <c r="F120" s="81"/>
      <c r="G120" s="71">
        <f>G121+G123+G126+G128+G130</f>
        <v>45951.437840000006</v>
      </c>
      <c r="H120" s="71">
        <f>H121+H123+H126+H128+H130</f>
        <v>1619.38</v>
      </c>
      <c r="I120" s="71">
        <f>I121+I123+I126+I128+I130</f>
        <v>1619.3836</v>
      </c>
    </row>
    <row r="121" spans="1:9" s="66" customFormat="1" ht="15.75" customHeight="1">
      <c r="A121" s="88" t="s">
        <v>199</v>
      </c>
      <c r="B121" s="89" t="s">
        <v>47</v>
      </c>
      <c r="C121" s="81" t="s">
        <v>58</v>
      </c>
      <c r="D121" s="81" t="s">
        <v>106</v>
      </c>
      <c r="E121" s="81" t="s">
        <v>125</v>
      </c>
      <c r="F121" s="81"/>
      <c r="G121" s="71">
        <f>G122</f>
        <v>1977.601</v>
      </c>
      <c r="H121" s="71">
        <f>H122</f>
        <v>1419.38</v>
      </c>
      <c r="I121" s="71">
        <f>I122</f>
        <v>1419.3836</v>
      </c>
    </row>
    <row r="122" spans="1:9" s="66" customFormat="1" ht="18.75" customHeight="1">
      <c r="A122" s="88" t="s">
        <v>110</v>
      </c>
      <c r="B122" s="89" t="s">
        <v>47</v>
      </c>
      <c r="C122" s="81" t="s">
        <v>58</v>
      </c>
      <c r="D122" s="81" t="s">
        <v>106</v>
      </c>
      <c r="E122" s="81" t="s">
        <v>125</v>
      </c>
      <c r="F122" s="81" t="s">
        <v>64</v>
      </c>
      <c r="G122" s="58">
        <v>1977.601</v>
      </c>
      <c r="H122" s="71">
        <v>1419.38</v>
      </c>
      <c r="I122" s="71">
        <v>1419.3836</v>
      </c>
    </row>
    <row r="123" spans="1:9" ht="23.25" customHeight="1">
      <c r="A123" s="88" t="s">
        <v>200</v>
      </c>
      <c r="B123" s="89" t="s">
        <v>47</v>
      </c>
      <c r="C123" s="81" t="s">
        <v>58</v>
      </c>
      <c r="D123" s="81" t="s">
        <v>106</v>
      </c>
      <c r="E123" s="81" t="s">
        <v>142</v>
      </c>
      <c r="F123" s="81"/>
      <c r="G123" s="71">
        <f>G124</f>
        <v>43773.83684</v>
      </c>
      <c r="H123" s="71">
        <f>H124</f>
        <v>100</v>
      </c>
      <c r="I123" s="71">
        <f>I124</f>
        <v>100</v>
      </c>
    </row>
    <row r="124" spans="1:9" ht="18" customHeight="1">
      <c r="A124" s="88" t="s">
        <v>110</v>
      </c>
      <c r="B124" s="89" t="s">
        <v>47</v>
      </c>
      <c r="C124" s="81" t="s">
        <v>58</v>
      </c>
      <c r="D124" s="81" t="s">
        <v>106</v>
      </c>
      <c r="E124" s="81" t="s">
        <v>142</v>
      </c>
      <c r="F124" s="81" t="s">
        <v>64</v>
      </c>
      <c r="G124" s="71">
        <v>43773.83684</v>
      </c>
      <c r="H124" s="71">
        <v>100</v>
      </c>
      <c r="I124" s="71">
        <v>100</v>
      </c>
    </row>
    <row r="125" spans="1:9" ht="18" customHeight="1">
      <c r="A125" s="88" t="s">
        <v>288</v>
      </c>
      <c r="B125" s="89" t="s">
        <v>47</v>
      </c>
      <c r="C125" s="81" t="s">
        <v>58</v>
      </c>
      <c r="D125" s="81" t="s">
        <v>106</v>
      </c>
      <c r="E125" s="81" t="s">
        <v>317</v>
      </c>
      <c r="F125" s="81"/>
      <c r="G125" s="71">
        <f>G126</f>
        <v>90</v>
      </c>
      <c r="H125" s="71">
        <f>H126</f>
        <v>90</v>
      </c>
      <c r="I125" s="71">
        <f>I126</f>
        <v>90</v>
      </c>
    </row>
    <row r="126" spans="1:9" ht="18" customHeight="1">
      <c r="A126" s="88" t="s">
        <v>88</v>
      </c>
      <c r="B126" s="89" t="s">
        <v>47</v>
      </c>
      <c r="C126" s="81" t="s">
        <v>58</v>
      </c>
      <c r="D126" s="81" t="s">
        <v>106</v>
      </c>
      <c r="E126" s="81" t="s">
        <v>317</v>
      </c>
      <c r="F126" s="81" t="s">
        <v>84</v>
      </c>
      <c r="G126" s="71">
        <v>90</v>
      </c>
      <c r="H126" s="71">
        <v>90</v>
      </c>
      <c r="I126" s="71">
        <v>90</v>
      </c>
    </row>
    <row r="127" spans="1:9" ht="18" customHeight="1">
      <c r="A127" s="88" t="s">
        <v>269</v>
      </c>
      <c r="B127" s="89" t="s">
        <v>47</v>
      </c>
      <c r="C127" s="81" t="s">
        <v>58</v>
      </c>
      <c r="D127" s="81" t="s">
        <v>106</v>
      </c>
      <c r="E127" s="81" t="s">
        <v>318</v>
      </c>
      <c r="F127" s="81"/>
      <c r="G127" s="71">
        <f>G128</f>
        <v>100</v>
      </c>
      <c r="H127" s="71">
        <f>H128</f>
        <v>0</v>
      </c>
      <c r="I127" s="71">
        <f>I128</f>
        <v>0</v>
      </c>
    </row>
    <row r="128" spans="1:9" ht="18" customHeight="1">
      <c r="A128" s="88" t="s">
        <v>110</v>
      </c>
      <c r="B128" s="89" t="s">
        <v>47</v>
      </c>
      <c r="C128" s="81" t="s">
        <v>58</v>
      </c>
      <c r="D128" s="81" t="s">
        <v>106</v>
      </c>
      <c r="E128" s="81" t="s">
        <v>318</v>
      </c>
      <c r="F128" s="81" t="s">
        <v>64</v>
      </c>
      <c r="G128" s="71">
        <v>100</v>
      </c>
      <c r="H128" s="71">
        <v>0</v>
      </c>
      <c r="I128" s="71">
        <v>0</v>
      </c>
    </row>
    <row r="129" spans="1:9" ht="18" customHeight="1">
      <c r="A129" s="88" t="s">
        <v>270</v>
      </c>
      <c r="B129" s="89" t="s">
        <v>47</v>
      </c>
      <c r="C129" s="81" t="s">
        <v>58</v>
      </c>
      <c r="D129" s="81" t="s">
        <v>106</v>
      </c>
      <c r="E129" s="81" t="s">
        <v>319</v>
      </c>
      <c r="F129" s="81"/>
      <c r="G129" s="71">
        <f>G130</f>
        <v>10</v>
      </c>
      <c r="H129" s="71">
        <f>H130</f>
        <v>10</v>
      </c>
      <c r="I129" s="71">
        <f>I130</f>
        <v>10</v>
      </c>
    </row>
    <row r="130" spans="1:9" ht="18" customHeight="1">
      <c r="A130" s="88" t="s">
        <v>110</v>
      </c>
      <c r="B130" s="89" t="s">
        <v>47</v>
      </c>
      <c r="C130" s="81" t="s">
        <v>58</v>
      </c>
      <c r="D130" s="81" t="s">
        <v>106</v>
      </c>
      <c r="E130" s="81" t="s">
        <v>319</v>
      </c>
      <c r="F130" s="81" t="s">
        <v>64</v>
      </c>
      <c r="G130" s="71">
        <v>10</v>
      </c>
      <c r="H130" s="71">
        <v>10</v>
      </c>
      <c r="I130" s="71">
        <v>10</v>
      </c>
    </row>
    <row r="131" spans="1:9" s="66" customFormat="1" ht="18" customHeight="1">
      <c r="A131" s="100" t="s">
        <v>179</v>
      </c>
      <c r="B131" s="93" t="s">
        <v>47</v>
      </c>
      <c r="C131" s="94" t="s">
        <v>58</v>
      </c>
      <c r="D131" s="94" t="s">
        <v>78</v>
      </c>
      <c r="E131" s="94"/>
      <c r="F131" s="94"/>
      <c r="G131" s="69">
        <f>G132+G137</f>
        <v>3569.0474999999997</v>
      </c>
      <c r="H131" s="69">
        <f aca="true" t="shared" si="13" ref="H131:I135">H132</f>
        <v>0</v>
      </c>
      <c r="I131" s="69">
        <f t="shared" si="13"/>
        <v>0</v>
      </c>
    </row>
    <row r="132" spans="1:9" s="66" customFormat="1" ht="16.5" customHeight="1">
      <c r="A132" s="95" t="s">
        <v>27</v>
      </c>
      <c r="B132" s="93" t="s">
        <v>47</v>
      </c>
      <c r="C132" s="81" t="s">
        <v>58</v>
      </c>
      <c r="D132" s="81" t="s">
        <v>78</v>
      </c>
      <c r="E132" s="81" t="s">
        <v>62</v>
      </c>
      <c r="F132" s="94"/>
      <c r="G132" s="69">
        <f>G133</f>
        <v>2340</v>
      </c>
      <c r="H132" s="69">
        <f t="shared" si="13"/>
        <v>0</v>
      </c>
      <c r="I132" s="69">
        <f t="shared" si="13"/>
        <v>0</v>
      </c>
    </row>
    <row r="133" spans="1:9" s="66" customFormat="1" ht="18.75" customHeight="1">
      <c r="A133" s="95" t="s">
        <v>28</v>
      </c>
      <c r="B133" s="89" t="s">
        <v>47</v>
      </c>
      <c r="C133" s="81" t="s">
        <v>58</v>
      </c>
      <c r="D133" s="81" t="s">
        <v>78</v>
      </c>
      <c r="E133" s="81" t="s">
        <v>99</v>
      </c>
      <c r="F133" s="94"/>
      <c r="G133" s="69">
        <f>G134</f>
        <v>2340</v>
      </c>
      <c r="H133" s="69">
        <f t="shared" si="13"/>
        <v>0</v>
      </c>
      <c r="I133" s="69">
        <f t="shared" si="13"/>
        <v>0</v>
      </c>
    </row>
    <row r="134" spans="1:9" s="66" customFormat="1" ht="18" customHeight="1">
      <c r="A134" s="95" t="s">
        <v>28</v>
      </c>
      <c r="B134" s="89" t="s">
        <v>47</v>
      </c>
      <c r="C134" s="81" t="s">
        <v>58</v>
      </c>
      <c r="D134" s="81" t="s">
        <v>78</v>
      </c>
      <c r="E134" s="81" t="s">
        <v>65</v>
      </c>
      <c r="F134" s="94"/>
      <c r="G134" s="69">
        <f>G135</f>
        <v>2340</v>
      </c>
      <c r="H134" s="69">
        <f t="shared" si="13"/>
        <v>0</v>
      </c>
      <c r="I134" s="69">
        <f t="shared" si="13"/>
        <v>0</v>
      </c>
    </row>
    <row r="135" spans="1:9" s="66" customFormat="1" ht="12.75" customHeight="1">
      <c r="A135" s="115" t="s">
        <v>180</v>
      </c>
      <c r="B135" s="89" t="s">
        <v>47</v>
      </c>
      <c r="C135" s="81" t="s">
        <v>58</v>
      </c>
      <c r="D135" s="81" t="s">
        <v>78</v>
      </c>
      <c r="E135" s="81" t="s">
        <v>207</v>
      </c>
      <c r="F135" s="81"/>
      <c r="G135" s="71">
        <f>G136</f>
        <v>2340</v>
      </c>
      <c r="H135" s="71">
        <f t="shared" si="13"/>
        <v>0</v>
      </c>
      <c r="I135" s="71">
        <f t="shared" si="13"/>
        <v>0</v>
      </c>
    </row>
    <row r="136" spans="1:9" s="66" customFormat="1" ht="21" customHeight="1">
      <c r="A136" s="88" t="s">
        <v>110</v>
      </c>
      <c r="B136" s="116" t="s">
        <v>47</v>
      </c>
      <c r="C136" s="81" t="s">
        <v>58</v>
      </c>
      <c r="D136" s="81" t="s">
        <v>78</v>
      </c>
      <c r="E136" s="81" t="s">
        <v>207</v>
      </c>
      <c r="F136" s="81" t="s">
        <v>64</v>
      </c>
      <c r="G136" s="71">
        <v>2340</v>
      </c>
      <c r="H136" s="71">
        <v>0</v>
      </c>
      <c r="I136" s="71">
        <v>0</v>
      </c>
    </row>
    <row r="137" spans="1:9" s="66" customFormat="1" ht="21" customHeight="1">
      <c r="A137" s="110" t="s">
        <v>326</v>
      </c>
      <c r="B137" s="89" t="s">
        <v>47</v>
      </c>
      <c r="C137" s="81" t="s">
        <v>58</v>
      </c>
      <c r="D137" s="81" t="s">
        <v>78</v>
      </c>
      <c r="E137" s="81" t="s">
        <v>191</v>
      </c>
      <c r="F137" s="81"/>
      <c r="G137" s="71">
        <f>G138</f>
        <v>1229.0475</v>
      </c>
      <c r="H137" s="71">
        <v>0</v>
      </c>
      <c r="I137" s="71">
        <v>0</v>
      </c>
    </row>
    <row r="138" spans="1:9" s="66" customFormat="1" ht="21" customHeight="1">
      <c r="A138" s="88" t="s">
        <v>291</v>
      </c>
      <c r="B138" s="89" t="s">
        <v>47</v>
      </c>
      <c r="C138" s="81" t="s">
        <v>58</v>
      </c>
      <c r="D138" s="81" t="s">
        <v>78</v>
      </c>
      <c r="E138" s="81" t="s">
        <v>293</v>
      </c>
      <c r="F138" s="81"/>
      <c r="G138" s="71">
        <f>G139</f>
        <v>1229.0475</v>
      </c>
      <c r="H138" s="71">
        <v>0</v>
      </c>
      <c r="I138" s="71">
        <v>0</v>
      </c>
    </row>
    <row r="139" spans="1:9" s="66" customFormat="1" ht="34.5" customHeight="1">
      <c r="A139" s="88" t="s">
        <v>292</v>
      </c>
      <c r="B139" s="89" t="s">
        <v>47</v>
      </c>
      <c r="C139" s="81" t="s">
        <v>58</v>
      </c>
      <c r="D139" s="81" t="s">
        <v>78</v>
      </c>
      <c r="E139" s="81" t="s">
        <v>294</v>
      </c>
      <c r="F139" s="81"/>
      <c r="G139" s="71">
        <f>G140</f>
        <v>1229.0475</v>
      </c>
      <c r="H139" s="71">
        <v>0</v>
      </c>
      <c r="I139" s="71">
        <v>0</v>
      </c>
    </row>
    <row r="140" spans="1:9" s="66" customFormat="1" ht="21" customHeight="1">
      <c r="A140" s="95" t="s">
        <v>180</v>
      </c>
      <c r="B140" s="89" t="s">
        <v>47</v>
      </c>
      <c r="C140" s="81" t="s">
        <v>58</v>
      </c>
      <c r="D140" s="81" t="s">
        <v>78</v>
      </c>
      <c r="E140" s="81" t="s">
        <v>295</v>
      </c>
      <c r="F140" s="81"/>
      <c r="G140" s="71">
        <f>G141</f>
        <v>1229.0475</v>
      </c>
      <c r="H140" s="71">
        <v>0</v>
      </c>
      <c r="I140" s="71">
        <v>0</v>
      </c>
    </row>
    <row r="141" spans="1:9" s="66" customFormat="1" ht="21" customHeight="1">
      <c r="A141" s="95" t="s">
        <v>110</v>
      </c>
      <c r="B141" s="89" t="s">
        <v>47</v>
      </c>
      <c r="C141" s="81" t="s">
        <v>58</v>
      </c>
      <c r="D141" s="81" t="s">
        <v>78</v>
      </c>
      <c r="E141" s="81" t="s">
        <v>295</v>
      </c>
      <c r="F141" s="81" t="s">
        <v>64</v>
      </c>
      <c r="G141" s="58">
        <v>1229.0475</v>
      </c>
      <c r="H141" s="71">
        <v>0</v>
      </c>
      <c r="I141" s="71">
        <v>0</v>
      </c>
    </row>
    <row r="142" spans="1:9" s="66" customFormat="1" ht="18" customHeight="1">
      <c r="A142" s="100" t="s">
        <v>166</v>
      </c>
      <c r="B142" s="93" t="s">
        <v>47</v>
      </c>
      <c r="C142" s="94" t="s">
        <v>83</v>
      </c>
      <c r="D142" s="94" t="s">
        <v>57</v>
      </c>
      <c r="E142" s="94"/>
      <c r="F142" s="94"/>
      <c r="G142" s="69">
        <f>G143+G164+G202+G252</f>
        <v>552999.1805599999</v>
      </c>
      <c r="H142" s="69">
        <f>H143+H164+H202+H252</f>
        <v>101685.52352</v>
      </c>
      <c r="I142" s="69">
        <f>I143+I164+I202+I252</f>
        <v>17727.218</v>
      </c>
    </row>
    <row r="143" spans="1:9" s="66" customFormat="1" ht="14.25" customHeight="1">
      <c r="A143" s="100" t="s">
        <v>24</v>
      </c>
      <c r="B143" s="93" t="s">
        <v>47</v>
      </c>
      <c r="C143" s="117" t="s">
        <v>83</v>
      </c>
      <c r="D143" s="117" t="s">
        <v>56</v>
      </c>
      <c r="E143" s="117"/>
      <c r="F143" s="117"/>
      <c r="G143" s="69">
        <f>G144+G153</f>
        <v>190030.06895000002</v>
      </c>
      <c r="H143" s="69">
        <f>H144+H153</f>
        <v>58968.4994</v>
      </c>
      <c r="I143" s="69">
        <f>I144+I153</f>
        <v>0</v>
      </c>
    </row>
    <row r="144" spans="1:9" s="66" customFormat="1" ht="27" customHeight="1">
      <c r="A144" s="110" t="s">
        <v>326</v>
      </c>
      <c r="B144" s="93" t="s">
        <v>47</v>
      </c>
      <c r="C144" s="94" t="s">
        <v>83</v>
      </c>
      <c r="D144" s="94" t="s">
        <v>56</v>
      </c>
      <c r="E144" s="94" t="s">
        <v>191</v>
      </c>
      <c r="F144" s="81"/>
      <c r="G144" s="69">
        <f aca="true" t="shared" si="14" ref="G144:I145">G145</f>
        <v>1400.8156299999998</v>
      </c>
      <c r="H144" s="69">
        <f t="shared" si="14"/>
        <v>0</v>
      </c>
      <c r="I144" s="69">
        <f t="shared" si="14"/>
        <v>0</v>
      </c>
    </row>
    <row r="145" spans="1:9" s="66" customFormat="1" ht="16.5" customHeight="1">
      <c r="A145" s="88" t="s">
        <v>289</v>
      </c>
      <c r="B145" s="89" t="s">
        <v>47</v>
      </c>
      <c r="C145" s="81" t="s">
        <v>83</v>
      </c>
      <c r="D145" s="81" t="s">
        <v>56</v>
      </c>
      <c r="E145" s="81" t="s">
        <v>192</v>
      </c>
      <c r="F145" s="81"/>
      <c r="G145" s="69">
        <f t="shared" si="14"/>
        <v>1400.8156299999998</v>
      </c>
      <c r="H145" s="69">
        <f t="shared" si="14"/>
        <v>0</v>
      </c>
      <c r="I145" s="69">
        <f t="shared" si="14"/>
        <v>0</v>
      </c>
    </row>
    <row r="146" spans="1:9" s="66" customFormat="1" ht="23.25" customHeight="1">
      <c r="A146" s="91" t="s">
        <v>190</v>
      </c>
      <c r="B146" s="89" t="s">
        <v>47</v>
      </c>
      <c r="C146" s="81" t="s">
        <v>83</v>
      </c>
      <c r="D146" s="81" t="s">
        <v>56</v>
      </c>
      <c r="E146" s="81" t="s">
        <v>193</v>
      </c>
      <c r="F146" s="81"/>
      <c r="G146" s="71">
        <f>G149+G148+G151</f>
        <v>1400.8156299999998</v>
      </c>
      <c r="H146" s="71">
        <f>H149</f>
        <v>0</v>
      </c>
      <c r="I146" s="71">
        <f>I149</f>
        <v>0</v>
      </c>
    </row>
    <row r="147" spans="1:9" s="66" customFormat="1" ht="23.25" customHeight="1">
      <c r="A147" s="114" t="s">
        <v>31</v>
      </c>
      <c r="B147" s="89" t="s">
        <v>47</v>
      </c>
      <c r="C147" s="81" t="s">
        <v>83</v>
      </c>
      <c r="D147" s="81" t="s">
        <v>56</v>
      </c>
      <c r="E147" s="81" t="s">
        <v>194</v>
      </c>
      <c r="F147" s="81"/>
      <c r="G147" s="71">
        <f>G148</f>
        <v>184.53839</v>
      </c>
      <c r="H147" s="71">
        <v>0</v>
      </c>
      <c r="I147" s="71">
        <v>0</v>
      </c>
    </row>
    <row r="148" spans="1:9" s="66" customFormat="1" ht="23.25" customHeight="1">
      <c r="A148" s="114" t="s">
        <v>110</v>
      </c>
      <c r="B148" s="89" t="s">
        <v>47</v>
      </c>
      <c r="C148" s="81" t="s">
        <v>83</v>
      </c>
      <c r="D148" s="81" t="s">
        <v>56</v>
      </c>
      <c r="E148" s="81" t="s">
        <v>194</v>
      </c>
      <c r="F148" s="81" t="s">
        <v>64</v>
      </c>
      <c r="G148" s="71">
        <v>184.53839</v>
      </c>
      <c r="H148" s="71">
        <v>0</v>
      </c>
      <c r="I148" s="71">
        <v>0</v>
      </c>
    </row>
    <row r="149" spans="1:9" s="66" customFormat="1" ht="26.25" customHeight="1">
      <c r="A149" s="88" t="s">
        <v>109</v>
      </c>
      <c r="B149" s="89" t="s">
        <v>47</v>
      </c>
      <c r="C149" s="81" t="s">
        <v>83</v>
      </c>
      <c r="D149" s="81" t="s">
        <v>56</v>
      </c>
      <c r="E149" s="81" t="s">
        <v>195</v>
      </c>
      <c r="F149" s="81"/>
      <c r="G149" s="71">
        <f>G150</f>
        <v>1216.27724</v>
      </c>
      <c r="H149" s="71">
        <v>0</v>
      </c>
      <c r="I149" s="71">
        <f>I150</f>
        <v>0</v>
      </c>
    </row>
    <row r="150" spans="1:9" s="66" customFormat="1" ht="15.75" customHeight="1">
      <c r="A150" s="88" t="s">
        <v>110</v>
      </c>
      <c r="B150" s="89" t="s">
        <v>47</v>
      </c>
      <c r="C150" s="81" t="s">
        <v>83</v>
      </c>
      <c r="D150" s="81" t="s">
        <v>56</v>
      </c>
      <c r="E150" s="81" t="s">
        <v>195</v>
      </c>
      <c r="F150" s="81" t="s">
        <v>64</v>
      </c>
      <c r="G150" s="71">
        <v>1216.27724</v>
      </c>
      <c r="H150" s="71">
        <v>0</v>
      </c>
      <c r="I150" s="71">
        <v>0</v>
      </c>
    </row>
    <row r="151" spans="1:9" s="66" customFormat="1" ht="22.5">
      <c r="A151" s="88" t="s">
        <v>388</v>
      </c>
      <c r="B151" s="89" t="s">
        <v>47</v>
      </c>
      <c r="C151" s="81" t="s">
        <v>83</v>
      </c>
      <c r="D151" s="81" t="s">
        <v>56</v>
      </c>
      <c r="E151" s="81" t="s">
        <v>389</v>
      </c>
      <c r="F151" s="81"/>
      <c r="G151" s="58">
        <v>0</v>
      </c>
      <c r="H151" s="71">
        <f>H152</f>
        <v>0</v>
      </c>
      <c r="I151" s="71">
        <f>I152</f>
        <v>0</v>
      </c>
    </row>
    <row r="152" spans="1:9" s="66" customFormat="1" ht="15.75" customHeight="1">
      <c r="A152" s="88" t="s">
        <v>110</v>
      </c>
      <c r="B152" s="89" t="s">
        <v>47</v>
      </c>
      <c r="C152" s="81" t="s">
        <v>83</v>
      </c>
      <c r="D152" s="81" t="s">
        <v>56</v>
      </c>
      <c r="E152" s="81" t="s">
        <v>389</v>
      </c>
      <c r="F152" s="81" t="s">
        <v>64</v>
      </c>
      <c r="G152" s="71">
        <v>1000</v>
      </c>
      <c r="H152" s="71">
        <v>0</v>
      </c>
      <c r="I152" s="71">
        <v>0</v>
      </c>
    </row>
    <row r="153" spans="1:9" s="66" customFormat="1" ht="36.75" customHeight="1">
      <c r="A153" s="110" t="s">
        <v>238</v>
      </c>
      <c r="B153" s="89" t="s">
        <v>47</v>
      </c>
      <c r="C153" s="81" t="s">
        <v>83</v>
      </c>
      <c r="D153" s="81" t="s">
        <v>56</v>
      </c>
      <c r="E153" s="94" t="s">
        <v>211</v>
      </c>
      <c r="F153" s="81"/>
      <c r="G153" s="69">
        <f>G154</f>
        <v>188629.25332000002</v>
      </c>
      <c r="H153" s="69">
        <f>H160</f>
        <v>58968.4994</v>
      </c>
      <c r="I153" s="69">
        <f>I163</f>
        <v>0</v>
      </c>
    </row>
    <row r="154" spans="1:9" s="66" customFormat="1" ht="26.25" customHeight="1">
      <c r="A154" s="95" t="s">
        <v>239</v>
      </c>
      <c r="B154" s="89" t="s">
        <v>47</v>
      </c>
      <c r="C154" s="81" t="s">
        <v>83</v>
      </c>
      <c r="D154" s="81" t="s">
        <v>56</v>
      </c>
      <c r="E154" s="81" t="s">
        <v>241</v>
      </c>
      <c r="F154" s="81"/>
      <c r="G154" s="71">
        <f>G155</f>
        <v>188629.25332000002</v>
      </c>
      <c r="H154" s="71">
        <f>H155</f>
        <v>0</v>
      </c>
      <c r="I154" s="71">
        <f>I155</f>
        <v>0</v>
      </c>
    </row>
    <row r="155" spans="1:9" s="66" customFormat="1" ht="26.25" customHeight="1">
      <c r="A155" s="95" t="s">
        <v>240</v>
      </c>
      <c r="B155" s="89" t="s">
        <v>47</v>
      </c>
      <c r="C155" s="81" t="s">
        <v>83</v>
      </c>
      <c r="D155" s="81" t="s">
        <v>56</v>
      </c>
      <c r="E155" s="81" t="s">
        <v>242</v>
      </c>
      <c r="F155" s="81"/>
      <c r="G155" s="71">
        <f>G159+G157</f>
        <v>188629.25332000002</v>
      </c>
      <c r="H155" s="71">
        <f>H156+H158</f>
        <v>0</v>
      </c>
      <c r="I155" s="71">
        <f>I157+I158</f>
        <v>0</v>
      </c>
    </row>
    <row r="156" spans="1:9" s="66" customFormat="1" ht="18.75" customHeight="1">
      <c r="A156" s="95" t="s">
        <v>236</v>
      </c>
      <c r="B156" s="89" t="s">
        <v>47</v>
      </c>
      <c r="C156" s="81" t="s">
        <v>83</v>
      </c>
      <c r="D156" s="81" t="s">
        <v>56</v>
      </c>
      <c r="E156" s="81" t="s">
        <v>243</v>
      </c>
      <c r="F156" s="81"/>
      <c r="G156" s="71">
        <f>G157</f>
        <v>103357.25346</v>
      </c>
      <c r="H156" s="71">
        <f>H157</f>
        <v>0</v>
      </c>
      <c r="I156" s="71">
        <v>0</v>
      </c>
    </row>
    <row r="157" spans="1:9" s="66" customFormat="1" ht="15" customHeight="1">
      <c r="A157" s="113" t="s">
        <v>88</v>
      </c>
      <c r="B157" s="89" t="s">
        <v>47</v>
      </c>
      <c r="C157" s="81" t="s">
        <v>83</v>
      </c>
      <c r="D157" s="81" t="s">
        <v>56</v>
      </c>
      <c r="E157" s="81" t="s">
        <v>243</v>
      </c>
      <c r="F157" s="81" t="s">
        <v>84</v>
      </c>
      <c r="G157" s="58">
        <v>103357.25346</v>
      </c>
      <c r="H157" s="71">
        <v>0</v>
      </c>
      <c r="I157" s="71">
        <v>0</v>
      </c>
    </row>
    <row r="158" spans="1:9" s="66" customFormat="1" ht="24.75" customHeight="1">
      <c r="A158" s="95" t="s">
        <v>236</v>
      </c>
      <c r="B158" s="89" t="s">
        <v>47</v>
      </c>
      <c r="C158" s="81" t="s">
        <v>83</v>
      </c>
      <c r="D158" s="81" t="s">
        <v>56</v>
      </c>
      <c r="E158" s="81" t="s">
        <v>244</v>
      </c>
      <c r="F158" s="81"/>
      <c r="G158" s="71">
        <f>G159</f>
        <v>85271.99986</v>
      </c>
      <c r="H158" s="71">
        <v>0</v>
      </c>
      <c r="I158" s="71">
        <f>I159</f>
        <v>0</v>
      </c>
    </row>
    <row r="159" spans="1:9" s="66" customFormat="1" ht="15.75" customHeight="1">
      <c r="A159" s="113" t="s">
        <v>88</v>
      </c>
      <c r="B159" s="89" t="s">
        <v>47</v>
      </c>
      <c r="C159" s="81" t="s">
        <v>83</v>
      </c>
      <c r="D159" s="81" t="s">
        <v>56</v>
      </c>
      <c r="E159" s="81" t="s">
        <v>244</v>
      </c>
      <c r="F159" s="81" t="s">
        <v>84</v>
      </c>
      <c r="G159" s="58">
        <v>85271.99986</v>
      </c>
      <c r="H159" s="71">
        <v>0</v>
      </c>
      <c r="I159" s="71">
        <v>0</v>
      </c>
    </row>
    <row r="160" spans="1:9" s="66" customFormat="1" ht="27.75" customHeight="1">
      <c r="A160" s="95" t="s">
        <v>257</v>
      </c>
      <c r="B160" s="89" t="s">
        <v>47</v>
      </c>
      <c r="C160" s="81" t="s">
        <v>83</v>
      </c>
      <c r="D160" s="81" t="s">
        <v>56</v>
      </c>
      <c r="E160" s="81" t="s">
        <v>260</v>
      </c>
      <c r="F160" s="81"/>
      <c r="G160" s="71">
        <v>0</v>
      </c>
      <c r="H160" s="71">
        <f aca="true" t="shared" si="15" ref="H160:I162">H161</f>
        <v>58968.4994</v>
      </c>
      <c r="I160" s="71">
        <f t="shared" si="15"/>
        <v>0</v>
      </c>
    </row>
    <row r="161" spans="1:9" s="66" customFormat="1" ht="27.75" customHeight="1">
      <c r="A161" s="95" t="s">
        <v>258</v>
      </c>
      <c r="B161" s="89" t="s">
        <v>47</v>
      </c>
      <c r="C161" s="81" t="s">
        <v>83</v>
      </c>
      <c r="D161" s="81" t="s">
        <v>56</v>
      </c>
      <c r="E161" s="81" t="s">
        <v>261</v>
      </c>
      <c r="F161" s="81"/>
      <c r="G161" s="71">
        <v>0</v>
      </c>
      <c r="H161" s="71">
        <f t="shared" si="15"/>
        <v>58968.4994</v>
      </c>
      <c r="I161" s="71">
        <f t="shared" si="15"/>
        <v>0</v>
      </c>
    </row>
    <row r="162" spans="1:9" s="66" customFormat="1" ht="17.25" customHeight="1">
      <c r="A162" s="95" t="s">
        <v>259</v>
      </c>
      <c r="B162" s="89" t="s">
        <v>47</v>
      </c>
      <c r="C162" s="81" t="s">
        <v>83</v>
      </c>
      <c r="D162" s="81" t="s">
        <v>56</v>
      </c>
      <c r="E162" s="81" t="s">
        <v>261</v>
      </c>
      <c r="F162" s="81"/>
      <c r="G162" s="71">
        <v>0</v>
      </c>
      <c r="H162" s="71">
        <f t="shared" si="15"/>
        <v>58968.4994</v>
      </c>
      <c r="I162" s="71">
        <f t="shared" si="15"/>
        <v>0</v>
      </c>
    </row>
    <row r="163" spans="1:9" s="66" customFormat="1" ht="16.5" customHeight="1">
      <c r="A163" s="113" t="s">
        <v>88</v>
      </c>
      <c r="B163" s="89" t="s">
        <v>47</v>
      </c>
      <c r="C163" s="81" t="s">
        <v>83</v>
      </c>
      <c r="D163" s="81" t="s">
        <v>56</v>
      </c>
      <c r="E163" s="81" t="s">
        <v>261</v>
      </c>
      <c r="F163" s="81" t="s">
        <v>84</v>
      </c>
      <c r="G163" s="71">
        <v>0</v>
      </c>
      <c r="H163" s="71">
        <v>58968.4994</v>
      </c>
      <c r="I163" s="71">
        <v>0</v>
      </c>
    </row>
    <row r="164" spans="1:9" s="66" customFormat="1" ht="21" customHeight="1">
      <c r="A164" s="100" t="s">
        <v>5</v>
      </c>
      <c r="B164" s="93" t="s">
        <v>47</v>
      </c>
      <c r="C164" s="94" t="s">
        <v>83</v>
      </c>
      <c r="D164" s="94" t="s">
        <v>69</v>
      </c>
      <c r="E164" s="94"/>
      <c r="F164" s="94"/>
      <c r="G164" s="69">
        <f>G165+G173+G185+G190+G195+G178</f>
        <v>19419.56089</v>
      </c>
      <c r="H164" s="69">
        <f>H165+H173+H185+H190+H195+H178</f>
        <v>11941.2</v>
      </c>
      <c r="I164" s="69">
        <f>I165+I173+I185+I190+I195+I178</f>
        <v>2439</v>
      </c>
    </row>
    <row r="165" spans="1:9" ht="21" customHeight="1">
      <c r="A165" s="92" t="s">
        <v>285</v>
      </c>
      <c r="B165" s="93" t="s">
        <v>47</v>
      </c>
      <c r="C165" s="94" t="s">
        <v>83</v>
      </c>
      <c r="D165" s="94" t="s">
        <v>69</v>
      </c>
      <c r="E165" s="94" t="s">
        <v>229</v>
      </c>
      <c r="F165" s="81"/>
      <c r="G165" s="69">
        <f>G166</f>
        <v>6308.28269</v>
      </c>
      <c r="H165" s="69">
        <f>H166</f>
        <v>0</v>
      </c>
      <c r="I165" s="69">
        <f>I166</f>
        <v>0</v>
      </c>
    </row>
    <row r="166" spans="1:9" ht="27.75" customHeight="1">
      <c r="A166" s="88" t="s">
        <v>286</v>
      </c>
      <c r="B166" s="89" t="s">
        <v>47</v>
      </c>
      <c r="C166" s="81" t="s">
        <v>83</v>
      </c>
      <c r="D166" s="81" t="s">
        <v>69</v>
      </c>
      <c r="E166" s="81" t="s">
        <v>230</v>
      </c>
      <c r="F166" s="81"/>
      <c r="G166" s="71">
        <f>G170+G169</f>
        <v>6308.28269</v>
      </c>
      <c r="H166" s="71">
        <f>H170</f>
        <v>0</v>
      </c>
      <c r="I166" s="71">
        <f>I170</f>
        <v>0</v>
      </c>
    </row>
    <row r="167" spans="1:9" ht="27.75" customHeight="1">
      <c r="A167" s="114" t="s">
        <v>359</v>
      </c>
      <c r="B167" s="89" t="s">
        <v>47</v>
      </c>
      <c r="C167" s="81" t="s">
        <v>83</v>
      </c>
      <c r="D167" s="81" t="s">
        <v>69</v>
      </c>
      <c r="E167" s="81" t="s">
        <v>360</v>
      </c>
      <c r="F167" s="81"/>
      <c r="G167" s="71">
        <f>G168</f>
        <v>6208.28269</v>
      </c>
      <c r="H167" s="71">
        <v>0</v>
      </c>
      <c r="I167" s="71">
        <v>0</v>
      </c>
    </row>
    <row r="168" spans="1:9" ht="24" customHeight="1">
      <c r="A168" s="114" t="s">
        <v>361</v>
      </c>
      <c r="B168" s="89" t="s">
        <v>47</v>
      </c>
      <c r="C168" s="81" t="s">
        <v>83</v>
      </c>
      <c r="D168" s="81" t="s">
        <v>69</v>
      </c>
      <c r="E168" s="81" t="s">
        <v>362</v>
      </c>
      <c r="F168" s="81"/>
      <c r="G168" s="71">
        <f>G169</f>
        <v>6208.28269</v>
      </c>
      <c r="H168" s="71">
        <v>0</v>
      </c>
      <c r="I168" s="71">
        <v>0</v>
      </c>
    </row>
    <row r="169" spans="1:9" ht="22.5" customHeight="1">
      <c r="A169" s="114" t="s">
        <v>110</v>
      </c>
      <c r="B169" s="89" t="s">
        <v>47</v>
      </c>
      <c r="C169" s="81" t="s">
        <v>83</v>
      </c>
      <c r="D169" s="81" t="s">
        <v>69</v>
      </c>
      <c r="E169" s="81" t="s">
        <v>362</v>
      </c>
      <c r="F169" s="81" t="s">
        <v>64</v>
      </c>
      <c r="G169" s="71">
        <v>6208.28269</v>
      </c>
      <c r="H169" s="71">
        <v>0</v>
      </c>
      <c r="I169" s="71">
        <v>0</v>
      </c>
    </row>
    <row r="170" spans="1:9" ht="26.25" customHeight="1">
      <c r="A170" s="88" t="s">
        <v>271</v>
      </c>
      <c r="B170" s="89" t="s">
        <v>47</v>
      </c>
      <c r="C170" s="81" t="s">
        <v>83</v>
      </c>
      <c r="D170" s="81" t="s">
        <v>69</v>
      </c>
      <c r="E170" s="81" t="s">
        <v>272</v>
      </c>
      <c r="F170" s="81"/>
      <c r="G170" s="71">
        <f aca="true" t="shared" si="16" ref="G170:I171">G171</f>
        <v>100</v>
      </c>
      <c r="H170" s="71">
        <f t="shared" si="16"/>
        <v>0</v>
      </c>
      <c r="I170" s="71">
        <f t="shared" si="16"/>
        <v>0</v>
      </c>
    </row>
    <row r="171" spans="1:9" ht="21" customHeight="1">
      <c r="A171" s="88" t="s">
        <v>273</v>
      </c>
      <c r="B171" s="89" t="s">
        <v>47</v>
      </c>
      <c r="C171" s="81" t="s">
        <v>83</v>
      </c>
      <c r="D171" s="81" t="s">
        <v>69</v>
      </c>
      <c r="E171" s="81" t="s">
        <v>320</v>
      </c>
      <c r="F171" s="81"/>
      <c r="G171" s="71">
        <f t="shared" si="16"/>
        <v>100</v>
      </c>
      <c r="H171" s="71">
        <f t="shared" si="16"/>
        <v>0</v>
      </c>
      <c r="I171" s="71">
        <f t="shared" si="16"/>
        <v>0</v>
      </c>
    </row>
    <row r="172" spans="1:9" ht="21" customHeight="1">
      <c r="A172" s="88" t="s">
        <v>110</v>
      </c>
      <c r="B172" s="89" t="s">
        <v>47</v>
      </c>
      <c r="C172" s="81" t="s">
        <v>83</v>
      </c>
      <c r="D172" s="81" t="s">
        <v>69</v>
      </c>
      <c r="E172" s="81" t="s">
        <v>320</v>
      </c>
      <c r="F172" s="81" t="s">
        <v>64</v>
      </c>
      <c r="G172" s="71">
        <v>100</v>
      </c>
      <c r="H172" s="71">
        <v>0</v>
      </c>
      <c r="I172" s="71">
        <v>0</v>
      </c>
    </row>
    <row r="173" spans="1:9" ht="21" customHeight="1">
      <c r="A173" s="92" t="s">
        <v>155</v>
      </c>
      <c r="B173" s="93" t="s">
        <v>47</v>
      </c>
      <c r="C173" s="94" t="s">
        <v>83</v>
      </c>
      <c r="D173" s="94" t="s">
        <v>69</v>
      </c>
      <c r="E173" s="94" t="s">
        <v>136</v>
      </c>
      <c r="F173" s="81"/>
      <c r="G173" s="69">
        <f aca="true" t="shared" si="17" ref="G173:I176">G174</f>
        <v>9526.2</v>
      </c>
      <c r="H173" s="69">
        <f t="shared" si="17"/>
        <v>9526.2</v>
      </c>
      <c r="I173" s="69">
        <f t="shared" si="17"/>
        <v>0</v>
      </c>
    </row>
    <row r="174" spans="1:9" ht="21" customHeight="1">
      <c r="A174" s="88" t="s">
        <v>139</v>
      </c>
      <c r="B174" s="89" t="s">
        <v>47</v>
      </c>
      <c r="C174" s="81" t="s">
        <v>83</v>
      </c>
      <c r="D174" s="81" t="s">
        <v>69</v>
      </c>
      <c r="E174" s="81" t="s">
        <v>135</v>
      </c>
      <c r="F174" s="81"/>
      <c r="G174" s="71">
        <f t="shared" si="17"/>
        <v>9526.2</v>
      </c>
      <c r="H174" s="71">
        <f t="shared" si="17"/>
        <v>9526.2</v>
      </c>
      <c r="I174" s="71">
        <f t="shared" si="17"/>
        <v>0</v>
      </c>
    </row>
    <row r="175" spans="1:9" ht="21" customHeight="1">
      <c r="A175" s="88" t="s">
        <v>140</v>
      </c>
      <c r="B175" s="89" t="s">
        <v>47</v>
      </c>
      <c r="C175" s="81" t="s">
        <v>83</v>
      </c>
      <c r="D175" s="81" t="s">
        <v>69</v>
      </c>
      <c r="E175" s="81" t="s">
        <v>137</v>
      </c>
      <c r="F175" s="81"/>
      <c r="G175" s="71">
        <f t="shared" si="17"/>
        <v>9526.2</v>
      </c>
      <c r="H175" s="71">
        <f t="shared" si="17"/>
        <v>9526.2</v>
      </c>
      <c r="I175" s="71">
        <f t="shared" si="17"/>
        <v>0</v>
      </c>
    </row>
    <row r="176" spans="1:9" ht="21" customHeight="1">
      <c r="A176" s="88" t="s">
        <v>246</v>
      </c>
      <c r="B176" s="89" t="s">
        <v>47</v>
      </c>
      <c r="C176" s="81" t="s">
        <v>83</v>
      </c>
      <c r="D176" s="81" t="s">
        <v>69</v>
      </c>
      <c r="E176" s="81" t="s">
        <v>245</v>
      </c>
      <c r="F176" s="81"/>
      <c r="G176" s="71">
        <f t="shared" si="17"/>
        <v>9526.2</v>
      </c>
      <c r="H176" s="71">
        <f t="shared" si="17"/>
        <v>9526.2</v>
      </c>
      <c r="I176" s="71">
        <f t="shared" si="17"/>
        <v>0</v>
      </c>
    </row>
    <row r="177" spans="1:9" ht="21" customHeight="1">
      <c r="A177" s="88" t="s">
        <v>110</v>
      </c>
      <c r="B177" s="89" t="s">
        <v>47</v>
      </c>
      <c r="C177" s="81" t="s">
        <v>83</v>
      </c>
      <c r="D177" s="81" t="s">
        <v>69</v>
      </c>
      <c r="E177" s="81" t="s">
        <v>245</v>
      </c>
      <c r="F177" s="81" t="s">
        <v>64</v>
      </c>
      <c r="G177" s="71">
        <v>9526.2</v>
      </c>
      <c r="H177" s="71">
        <v>9526.2</v>
      </c>
      <c r="I177" s="71">
        <v>0</v>
      </c>
    </row>
    <row r="178" spans="1:9" ht="27.75" customHeight="1">
      <c r="A178" s="110" t="s">
        <v>326</v>
      </c>
      <c r="B178" s="93" t="s">
        <v>47</v>
      </c>
      <c r="C178" s="94" t="s">
        <v>83</v>
      </c>
      <c r="D178" s="94" t="s">
        <v>69</v>
      </c>
      <c r="E178" s="94" t="s">
        <v>191</v>
      </c>
      <c r="F178" s="94"/>
      <c r="G178" s="69">
        <f aca="true" t="shared" si="18" ref="G178:I180">G179</f>
        <v>2757.4</v>
      </c>
      <c r="H178" s="69">
        <f t="shared" si="18"/>
        <v>2415</v>
      </c>
      <c r="I178" s="69">
        <f t="shared" si="18"/>
        <v>2439</v>
      </c>
    </row>
    <row r="179" spans="1:9" ht="21" customHeight="1">
      <c r="A179" s="95" t="s">
        <v>289</v>
      </c>
      <c r="B179" s="89" t="s">
        <v>47</v>
      </c>
      <c r="C179" s="81" t="s">
        <v>83</v>
      </c>
      <c r="D179" s="81" t="s">
        <v>69</v>
      </c>
      <c r="E179" s="81" t="s">
        <v>192</v>
      </c>
      <c r="F179" s="81"/>
      <c r="G179" s="71">
        <f t="shared" si="18"/>
        <v>2757.4</v>
      </c>
      <c r="H179" s="71">
        <f t="shared" si="18"/>
        <v>2415</v>
      </c>
      <c r="I179" s="71">
        <f t="shared" si="18"/>
        <v>2439</v>
      </c>
    </row>
    <row r="180" spans="1:9" ht="33.75" customHeight="1">
      <c r="A180" s="88" t="s">
        <v>349</v>
      </c>
      <c r="B180" s="89" t="s">
        <v>47</v>
      </c>
      <c r="C180" s="81" t="s">
        <v>83</v>
      </c>
      <c r="D180" s="81" t="s">
        <v>69</v>
      </c>
      <c r="E180" s="81" t="s">
        <v>300</v>
      </c>
      <c r="F180" s="81"/>
      <c r="G180" s="71">
        <f t="shared" si="18"/>
        <v>2757.4</v>
      </c>
      <c r="H180" s="71">
        <f t="shared" si="18"/>
        <v>2415</v>
      </c>
      <c r="I180" s="71">
        <f t="shared" si="18"/>
        <v>2439</v>
      </c>
    </row>
    <row r="181" spans="1:9" ht="36" customHeight="1">
      <c r="A181" s="112" t="s">
        <v>350</v>
      </c>
      <c r="B181" s="89" t="s">
        <v>47</v>
      </c>
      <c r="C181" s="81" t="s">
        <v>83</v>
      </c>
      <c r="D181" s="81" t="s">
        <v>69</v>
      </c>
      <c r="E181" s="81" t="s">
        <v>301</v>
      </c>
      <c r="F181" s="81"/>
      <c r="G181" s="71">
        <f>G183+G184+G182</f>
        <v>2757.4</v>
      </c>
      <c r="H181" s="71">
        <f>H183+H184+H182</f>
        <v>2415</v>
      </c>
      <c r="I181" s="71">
        <f>I183+I184+I182</f>
        <v>2439</v>
      </c>
    </row>
    <row r="182" spans="1:9" ht="19.5" customHeight="1">
      <c r="A182" s="113" t="s">
        <v>126</v>
      </c>
      <c r="B182" s="89" t="s">
        <v>47</v>
      </c>
      <c r="C182" s="81" t="s">
        <v>83</v>
      </c>
      <c r="D182" s="81" t="s">
        <v>69</v>
      </c>
      <c r="E182" s="81" t="s">
        <v>301</v>
      </c>
      <c r="F182" s="81" t="s">
        <v>299</v>
      </c>
      <c r="G182" s="71">
        <v>1716.678</v>
      </c>
      <c r="H182" s="71">
        <v>1716.678</v>
      </c>
      <c r="I182" s="71">
        <v>1716.678</v>
      </c>
    </row>
    <row r="183" spans="1:9" ht="21" customHeight="1">
      <c r="A183" s="95" t="s">
        <v>124</v>
      </c>
      <c r="B183" s="89" t="s">
        <v>47</v>
      </c>
      <c r="C183" s="81" t="s">
        <v>83</v>
      </c>
      <c r="D183" s="81" t="s">
        <v>69</v>
      </c>
      <c r="E183" s="81" t="s">
        <v>301</v>
      </c>
      <c r="F183" s="81" t="s">
        <v>64</v>
      </c>
      <c r="G183" s="71">
        <v>1007.142</v>
      </c>
      <c r="H183" s="71">
        <v>665.393</v>
      </c>
      <c r="I183" s="71">
        <v>690.043</v>
      </c>
    </row>
    <row r="184" spans="1:9" ht="21" customHeight="1">
      <c r="A184" s="95" t="s">
        <v>296</v>
      </c>
      <c r="B184" s="89" t="s">
        <v>47</v>
      </c>
      <c r="C184" s="81" t="s">
        <v>83</v>
      </c>
      <c r="D184" s="81" t="s">
        <v>69</v>
      </c>
      <c r="E184" s="81" t="s">
        <v>301</v>
      </c>
      <c r="F184" s="81" t="s">
        <v>298</v>
      </c>
      <c r="G184" s="71">
        <v>33.58</v>
      </c>
      <c r="H184" s="71">
        <v>32.929</v>
      </c>
      <c r="I184" s="71">
        <v>32.279</v>
      </c>
    </row>
    <row r="185" spans="1:9" s="66" customFormat="1" ht="24.75" customHeight="1">
      <c r="A185" s="110" t="s">
        <v>248</v>
      </c>
      <c r="B185" s="93" t="s">
        <v>47</v>
      </c>
      <c r="C185" s="94" t="s">
        <v>83</v>
      </c>
      <c r="D185" s="94" t="s">
        <v>69</v>
      </c>
      <c r="E185" s="94" t="s">
        <v>253</v>
      </c>
      <c r="F185" s="81"/>
      <c r="G185" s="69">
        <f aca="true" t="shared" si="19" ref="G185:I188">G186</f>
        <v>448.4</v>
      </c>
      <c r="H185" s="69">
        <f t="shared" si="19"/>
        <v>0</v>
      </c>
      <c r="I185" s="69">
        <f t="shared" si="19"/>
        <v>0</v>
      </c>
    </row>
    <row r="186" spans="1:9" s="66" customFormat="1" ht="23.25" customHeight="1">
      <c r="A186" s="95" t="s">
        <v>249</v>
      </c>
      <c r="B186" s="89" t="s">
        <v>47</v>
      </c>
      <c r="C186" s="81" t="s">
        <v>83</v>
      </c>
      <c r="D186" s="81" t="s">
        <v>69</v>
      </c>
      <c r="E186" s="81" t="s">
        <v>254</v>
      </c>
      <c r="F186" s="81"/>
      <c r="G186" s="71">
        <f t="shared" si="19"/>
        <v>448.4</v>
      </c>
      <c r="H186" s="71">
        <f t="shared" si="19"/>
        <v>0</v>
      </c>
      <c r="I186" s="71">
        <f t="shared" si="19"/>
        <v>0</v>
      </c>
    </row>
    <row r="187" spans="1:9" s="66" customFormat="1" ht="16.5" customHeight="1">
      <c r="A187" s="95" t="s">
        <v>250</v>
      </c>
      <c r="B187" s="89" t="s">
        <v>47</v>
      </c>
      <c r="C187" s="81" t="s">
        <v>83</v>
      </c>
      <c r="D187" s="81" t="s">
        <v>69</v>
      </c>
      <c r="E187" s="81" t="s">
        <v>255</v>
      </c>
      <c r="F187" s="81"/>
      <c r="G187" s="71">
        <f t="shared" si="19"/>
        <v>448.4</v>
      </c>
      <c r="H187" s="71">
        <f t="shared" si="19"/>
        <v>0</v>
      </c>
      <c r="I187" s="71">
        <f t="shared" si="19"/>
        <v>0</v>
      </c>
    </row>
    <row r="188" spans="1:9" s="66" customFormat="1" ht="16.5" customHeight="1">
      <c r="A188" s="95" t="s">
        <v>251</v>
      </c>
      <c r="B188" s="89" t="s">
        <v>47</v>
      </c>
      <c r="C188" s="81" t="s">
        <v>83</v>
      </c>
      <c r="D188" s="81" t="s">
        <v>69</v>
      </c>
      <c r="E188" s="81" t="s">
        <v>256</v>
      </c>
      <c r="F188" s="81"/>
      <c r="G188" s="71">
        <f t="shared" si="19"/>
        <v>448.4</v>
      </c>
      <c r="H188" s="71">
        <f t="shared" si="19"/>
        <v>0</v>
      </c>
      <c r="I188" s="71">
        <f t="shared" si="19"/>
        <v>0</v>
      </c>
    </row>
    <row r="189" spans="1:9" s="66" customFormat="1" ht="16.5" customHeight="1">
      <c r="A189" s="95" t="s">
        <v>252</v>
      </c>
      <c r="B189" s="89" t="s">
        <v>47</v>
      </c>
      <c r="C189" s="81" t="s">
        <v>83</v>
      </c>
      <c r="D189" s="81" t="s">
        <v>69</v>
      </c>
      <c r="E189" s="81" t="s">
        <v>256</v>
      </c>
      <c r="F189" s="81" t="s">
        <v>64</v>
      </c>
      <c r="G189" s="58">
        <v>448.4</v>
      </c>
      <c r="H189" s="71">
        <v>0</v>
      </c>
      <c r="I189" s="71">
        <v>0</v>
      </c>
    </row>
    <row r="190" spans="1:9" s="66" customFormat="1" ht="16.5" customHeight="1">
      <c r="A190" s="92" t="s">
        <v>186</v>
      </c>
      <c r="B190" s="93" t="s">
        <v>47</v>
      </c>
      <c r="C190" s="94" t="s">
        <v>83</v>
      </c>
      <c r="D190" s="94" t="s">
        <v>69</v>
      </c>
      <c r="E190" s="94" t="s">
        <v>206</v>
      </c>
      <c r="F190" s="94"/>
      <c r="G190" s="69">
        <f aca="true" t="shared" si="20" ref="G190:I193">G191</f>
        <v>200</v>
      </c>
      <c r="H190" s="69">
        <f t="shared" si="20"/>
        <v>0</v>
      </c>
      <c r="I190" s="69">
        <f t="shared" si="20"/>
        <v>0</v>
      </c>
    </row>
    <row r="191" spans="1:9" s="66" customFormat="1" ht="22.5" customHeight="1">
      <c r="A191" s="112" t="s">
        <v>275</v>
      </c>
      <c r="B191" s="89" t="s">
        <v>47</v>
      </c>
      <c r="C191" s="81" t="s">
        <v>83</v>
      </c>
      <c r="D191" s="81" t="s">
        <v>69</v>
      </c>
      <c r="E191" s="81" t="s">
        <v>208</v>
      </c>
      <c r="F191" s="81"/>
      <c r="G191" s="71">
        <f t="shared" si="20"/>
        <v>200</v>
      </c>
      <c r="H191" s="71">
        <f t="shared" si="20"/>
        <v>0</v>
      </c>
      <c r="I191" s="71">
        <f t="shared" si="20"/>
        <v>0</v>
      </c>
    </row>
    <row r="192" spans="1:9" s="66" customFormat="1" ht="22.5" customHeight="1">
      <c r="A192" s="118" t="s">
        <v>274</v>
      </c>
      <c r="B192" s="81" t="s">
        <v>47</v>
      </c>
      <c r="C192" s="81" t="s">
        <v>83</v>
      </c>
      <c r="D192" s="81" t="s">
        <v>69</v>
      </c>
      <c r="E192" s="81" t="s">
        <v>277</v>
      </c>
      <c r="F192" s="89"/>
      <c r="G192" s="71">
        <f t="shared" si="20"/>
        <v>200</v>
      </c>
      <c r="H192" s="71">
        <f t="shared" si="20"/>
        <v>0</v>
      </c>
      <c r="I192" s="71">
        <f t="shared" si="20"/>
        <v>0</v>
      </c>
    </row>
    <row r="193" spans="1:9" s="66" customFormat="1" ht="16.5" customHeight="1">
      <c r="A193" s="88" t="s">
        <v>276</v>
      </c>
      <c r="B193" s="89" t="s">
        <v>47</v>
      </c>
      <c r="C193" s="81" t="s">
        <v>83</v>
      </c>
      <c r="D193" s="81" t="s">
        <v>69</v>
      </c>
      <c r="E193" s="81" t="s">
        <v>278</v>
      </c>
      <c r="F193" s="81"/>
      <c r="G193" s="71">
        <f t="shared" si="20"/>
        <v>200</v>
      </c>
      <c r="H193" s="71">
        <f t="shared" si="20"/>
        <v>0</v>
      </c>
      <c r="I193" s="71">
        <f t="shared" si="20"/>
        <v>0</v>
      </c>
    </row>
    <row r="194" spans="1:9" s="66" customFormat="1" ht="16.5" customHeight="1">
      <c r="A194" s="88" t="s">
        <v>110</v>
      </c>
      <c r="B194" s="89" t="s">
        <v>47</v>
      </c>
      <c r="C194" s="81" t="s">
        <v>83</v>
      </c>
      <c r="D194" s="81" t="s">
        <v>69</v>
      </c>
      <c r="E194" s="81" t="s">
        <v>278</v>
      </c>
      <c r="F194" s="81" t="s">
        <v>64</v>
      </c>
      <c r="G194" s="71">
        <v>200</v>
      </c>
      <c r="H194" s="71">
        <v>0</v>
      </c>
      <c r="I194" s="71">
        <v>0</v>
      </c>
    </row>
    <row r="195" spans="1:9" s="66" customFormat="1" ht="21" customHeight="1">
      <c r="A195" s="92" t="s">
        <v>27</v>
      </c>
      <c r="B195" s="93" t="s">
        <v>47</v>
      </c>
      <c r="C195" s="94" t="s">
        <v>83</v>
      </c>
      <c r="D195" s="94" t="s">
        <v>69</v>
      </c>
      <c r="E195" s="94" t="s">
        <v>62</v>
      </c>
      <c r="F195" s="94"/>
      <c r="G195" s="69">
        <f>G196+G201</f>
        <v>179.2782</v>
      </c>
      <c r="H195" s="69">
        <f>H196</f>
        <v>0</v>
      </c>
      <c r="I195" s="69">
        <f>I196</f>
        <v>0</v>
      </c>
    </row>
    <row r="196" spans="1:9" s="66" customFormat="1" ht="17.25" customHeight="1">
      <c r="A196" s="88" t="s">
        <v>28</v>
      </c>
      <c r="B196" s="89" t="s">
        <v>47</v>
      </c>
      <c r="C196" s="81" t="s">
        <v>83</v>
      </c>
      <c r="D196" s="81" t="s">
        <v>69</v>
      </c>
      <c r="E196" s="81" t="s">
        <v>99</v>
      </c>
      <c r="F196" s="81"/>
      <c r="G196" s="71">
        <f>G197</f>
        <v>100</v>
      </c>
      <c r="H196" s="71">
        <f>H197</f>
        <v>0</v>
      </c>
      <c r="I196" s="71">
        <f>I197</f>
        <v>0</v>
      </c>
    </row>
    <row r="197" spans="1:9" s="66" customFormat="1" ht="17.25" customHeight="1">
      <c r="A197" s="88" t="s">
        <v>28</v>
      </c>
      <c r="B197" s="89" t="s">
        <v>47</v>
      </c>
      <c r="C197" s="81" t="s">
        <v>83</v>
      </c>
      <c r="D197" s="81" t="s">
        <v>69</v>
      </c>
      <c r="E197" s="81" t="s">
        <v>65</v>
      </c>
      <c r="F197" s="81"/>
      <c r="G197" s="71">
        <f>G199</f>
        <v>100</v>
      </c>
      <c r="H197" s="71">
        <f>H199</f>
        <v>0</v>
      </c>
      <c r="I197" s="71">
        <f>I199</f>
        <v>0</v>
      </c>
    </row>
    <row r="198" spans="1:9" s="66" customFormat="1" ht="22.5" customHeight="1">
      <c r="A198" s="88" t="s">
        <v>219</v>
      </c>
      <c r="B198" s="89" t="s">
        <v>47</v>
      </c>
      <c r="C198" s="81" t="s">
        <v>83</v>
      </c>
      <c r="D198" s="81" t="s">
        <v>69</v>
      </c>
      <c r="E198" s="81" t="s">
        <v>220</v>
      </c>
      <c r="F198" s="81"/>
      <c r="G198" s="71">
        <f>G199</f>
        <v>100</v>
      </c>
      <c r="H198" s="71">
        <v>0</v>
      </c>
      <c r="I198" s="71">
        <v>0</v>
      </c>
    </row>
    <row r="199" spans="1:9" s="66" customFormat="1" ht="17.25" customHeight="1">
      <c r="A199" s="88" t="s">
        <v>110</v>
      </c>
      <c r="B199" s="89" t="s">
        <v>47</v>
      </c>
      <c r="C199" s="81" t="s">
        <v>83</v>
      </c>
      <c r="D199" s="81" t="s">
        <v>69</v>
      </c>
      <c r="E199" s="81" t="s">
        <v>220</v>
      </c>
      <c r="F199" s="81" t="s">
        <v>64</v>
      </c>
      <c r="G199" s="71">
        <v>100</v>
      </c>
      <c r="H199" s="71">
        <v>0</v>
      </c>
      <c r="I199" s="71">
        <v>0</v>
      </c>
    </row>
    <row r="200" spans="1:9" s="66" customFormat="1" ht="17.25" customHeight="1">
      <c r="A200" s="114" t="s">
        <v>363</v>
      </c>
      <c r="B200" s="89" t="s">
        <v>47</v>
      </c>
      <c r="C200" s="81" t="s">
        <v>83</v>
      </c>
      <c r="D200" s="81" t="s">
        <v>69</v>
      </c>
      <c r="E200" s="81" t="s">
        <v>364</v>
      </c>
      <c r="F200" s="81"/>
      <c r="G200" s="71">
        <f>G201</f>
        <v>79.2782</v>
      </c>
      <c r="H200" s="71">
        <f>H201</f>
        <v>0</v>
      </c>
      <c r="I200" s="71">
        <f>I201</f>
        <v>0</v>
      </c>
    </row>
    <row r="201" spans="1:9" s="66" customFormat="1" ht="24" customHeight="1">
      <c r="A201" s="114" t="s">
        <v>365</v>
      </c>
      <c r="B201" s="89" t="s">
        <v>47</v>
      </c>
      <c r="C201" s="81" t="s">
        <v>83</v>
      </c>
      <c r="D201" s="81" t="s">
        <v>69</v>
      </c>
      <c r="E201" s="81" t="s">
        <v>364</v>
      </c>
      <c r="F201" s="81" t="s">
        <v>366</v>
      </c>
      <c r="G201" s="71">
        <v>79.2782</v>
      </c>
      <c r="H201" s="71">
        <v>0</v>
      </c>
      <c r="I201" s="71">
        <v>0</v>
      </c>
    </row>
    <row r="202" spans="1:9" s="66" customFormat="1" ht="18" customHeight="1">
      <c r="A202" s="100" t="s">
        <v>9</v>
      </c>
      <c r="B202" s="93" t="s">
        <v>47</v>
      </c>
      <c r="C202" s="94" t="s">
        <v>83</v>
      </c>
      <c r="D202" s="94" t="s">
        <v>73</v>
      </c>
      <c r="E202" s="94"/>
      <c r="F202" s="94"/>
      <c r="G202" s="69">
        <f>G203+G208+G241+G225+G246</f>
        <v>316819.29175</v>
      </c>
      <c r="H202" s="70">
        <f>H203+H208+H241+H225</f>
        <v>18000</v>
      </c>
      <c r="I202" s="70">
        <f>I203+I208+I241+I225</f>
        <v>0</v>
      </c>
    </row>
    <row r="203" spans="1:9" s="66" customFormat="1" ht="24.75" customHeight="1">
      <c r="A203" s="92" t="s">
        <v>178</v>
      </c>
      <c r="B203" s="93" t="s">
        <v>47</v>
      </c>
      <c r="C203" s="94" t="s">
        <v>83</v>
      </c>
      <c r="D203" s="94" t="s">
        <v>73</v>
      </c>
      <c r="E203" s="94" t="s">
        <v>196</v>
      </c>
      <c r="F203" s="94"/>
      <c r="G203" s="69">
        <f aca="true" t="shared" si="21" ref="G203:I206">G204</f>
        <v>185.238</v>
      </c>
      <c r="H203" s="69">
        <f t="shared" si="21"/>
        <v>0</v>
      </c>
      <c r="I203" s="69">
        <f t="shared" si="21"/>
        <v>0</v>
      </c>
    </row>
    <row r="204" spans="1:9" s="66" customFormat="1" ht="18" customHeight="1">
      <c r="A204" s="88" t="s">
        <v>167</v>
      </c>
      <c r="B204" s="89" t="s">
        <v>47</v>
      </c>
      <c r="C204" s="81" t="s">
        <v>83</v>
      </c>
      <c r="D204" s="81" t="s">
        <v>73</v>
      </c>
      <c r="E204" s="81" t="s">
        <v>323</v>
      </c>
      <c r="F204" s="81"/>
      <c r="G204" s="71">
        <f t="shared" si="21"/>
        <v>185.238</v>
      </c>
      <c r="H204" s="71">
        <f t="shared" si="21"/>
        <v>0</v>
      </c>
      <c r="I204" s="71">
        <f t="shared" si="21"/>
        <v>0</v>
      </c>
    </row>
    <row r="205" spans="1:9" s="66" customFormat="1" ht="15" customHeight="1">
      <c r="A205" s="88" t="s">
        <v>168</v>
      </c>
      <c r="B205" s="89" t="s">
        <v>47</v>
      </c>
      <c r="C205" s="81" t="s">
        <v>83</v>
      </c>
      <c r="D205" s="81" t="s">
        <v>73</v>
      </c>
      <c r="E205" s="81" t="s">
        <v>324</v>
      </c>
      <c r="F205" s="81"/>
      <c r="G205" s="71">
        <f t="shared" si="21"/>
        <v>185.238</v>
      </c>
      <c r="H205" s="71">
        <f t="shared" si="21"/>
        <v>0</v>
      </c>
      <c r="I205" s="71">
        <f t="shared" si="21"/>
        <v>0</v>
      </c>
    </row>
    <row r="206" spans="1:9" s="66" customFormat="1" ht="15" customHeight="1">
      <c r="A206" s="88" t="s">
        <v>164</v>
      </c>
      <c r="B206" s="89" t="s">
        <v>47</v>
      </c>
      <c r="C206" s="81" t="s">
        <v>83</v>
      </c>
      <c r="D206" s="81" t="s">
        <v>73</v>
      </c>
      <c r="E206" s="81" t="s">
        <v>325</v>
      </c>
      <c r="F206" s="81"/>
      <c r="G206" s="71">
        <f t="shared" si="21"/>
        <v>185.238</v>
      </c>
      <c r="H206" s="71">
        <f t="shared" si="21"/>
        <v>0</v>
      </c>
      <c r="I206" s="71">
        <f t="shared" si="21"/>
        <v>0</v>
      </c>
    </row>
    <row r="207" spans="1:9" s="66" customFormat="1" ht="16.5" customHeight="1">
      <c r="A207" s="88" t="s">
        <v>110</v>
      </c>
      <c r="B207" s="89" t="s">
        <v>47</v>
      </c>
      <c r="C207" s="81" t="s">
        <v>83</v>
      </c>
      <c r="D207" s="81" t="s">
        <v>73</v>
      </c>
      <c r="E207" s="81" t="s">
        <v>325</v>
      </c>
      <c r="F207" s="81" t="s">
        <v>64</v>
      </c>
      <c r="G207" s="71">
        <v>185.238</v>
      </c>
      <c r="H207" s="71">
        <v>0</v>
      </c>
      <c r="I207" s="71">
        <v>0</v>
      </c>
    </row>
    <row r="208" spans="1:9" s="66" customFormat="1" ht="26.25" customHeight="1">
      <c r="A208" s="92" t="s">
        <v>155</v>
      </c>
      <c r="B208" s="93" t="s">
        <v>47</v>
      </c>
      <c r="C208" s="94" t="s">
        <v>83</v>
      </c>
      <c r="D208" s="94" t="s">
        <v>73</v>
      </c>
      <c r="E208" s="94" t="s">
        <v>136</v>
      </c>
      <c r="F208" s="94"/>
      <c r="G208" s="69">
        <f aca="true" t="shared" si="22" ref="G208:I209">G209</f>
        <v>5721.134140000001</v>
      </c>
      <c r="H208" s="69">
        <f t="shared" si="22"/>
        <v>0</v>
      </c>
      <c r="I208" s="69">
        <f t="shared" si="22"/>
        <v>0</v>
      </c>
    </row>
    <row r="209" spans="1:9" s="66" customFormat="1" ht="15" customHeight="1">
      <c r="A209" s="88" t="s">
        <v>139</v>
      </c>
      <c r="B209" s="89" t="s">
        <v>47</v>
      </c>
      <c r="C209" s="81" t="s">
        <v>83</v>
      </c>
      <c r="D209" s="81" t="s">
        <v>73</v>
      </c>
      <c r="E209" s="81" t="s">
        <v>135</v>
      </c>
      <c r="F209" s="81"/>
      <c r="G209" s="71">
        <f t="shared" si="22"/>
        <v>5721.134140000001</v>
      </c>
      <c r="H209" s="71">
        <f t="shared" si="22"/>
        <v>0</v>
      </c>
      <c r="I209" s="71">
        <f t="shared" si="22"/>
        <v>0</v>
      </c>
    </row>
    <row r="210" spans="1:9" s="66" customFormat="1" ht="15" customHeight="1">
      <c r="A210" s="88" t="s">
        <v>140</v>
      </c>
      <c r="B210" s="89" t="s">
        <v>47</v>
      </c>
      <c r="C210" s="81" t="s">
        <v>83</v>
      </c>
      <c r="D210" s="81" t="s">
        <v>73</v>
      </c>
      <c r="E210" s="81" t="s">
        <v>137</v>
      </c>
      <c r="F210" s="81"/>
      <c r="G210" s="71">
        <f>G211+G215+G218+G220+G222+G224+G213</f>
        <v>5721.134140000001</v>
      </c>
      <c r="H210" s="71">
        <f>H211</f>
        <v>0</v>
      </c>
      <c r="I210" s="71">
        <f>I211</f>
        <v>0</v>
      </c>
    </row>
    <row r="211" spans="1:9" s="66" customFormat="1" ht="14.25" customHeight="1">
      <c r="A211" s="88" t="s">
        <v>134</v>
      </c>
      <c r="B211" s="89" t="s">
        <v>47</v>
      </c>
      <c r="C211" s="81" t="s">
        <v>83</v>
      </c>
      <c r="D211" s="81" t="s">
        <v>73</v>
      </c>
      <c r="E211" s="81" t="s">
        <v>138</v>
      </c>
      <c r="F211" s="81"/>
      <c r="G211" s="71">
        <f>G212</f>
        <v>3219.56988</v>
      </c>
      <c r="H211" s="71">
        <f>H212</f>
        <v>0</v>
      </c>
      <c r="I211" s="71">
        <f>I212</f>
        <v>0</v>
      </c>
    </row>
    <row r="212" spans="1:9" s="66" customFormat="1" ht="16.5" customHeight="1">
      <c r="A212" s="88" t="s">
        <v>110</v>
      </c>
      <c r="B212" s="89" t="s">
        <v>47</v>
      </c>
      <c r="C212" s="81" t="s">
        <v>83</v>
      </c>
      <c r="D212" s="81" t="s">
        <v>73</v>
      </c>
      <c r="E212" s="81" t="s">
        <v>138</v>
      </c>
      <c r="F212" s="81" t="s">
        <v>64</v>
      </c>
      <c r="G212" s="71">
        <v>3219.56988</v>
      </c>
      <c r="H212" s="71">
        <v>0</v>
      </c>
      <c r="I212" s="71">
        <v>0</v>
      </c>
    </row>
    <row r="213" spans="1:9" s="66" customFormat="1" ht="16.5" customHeight="1">
      <c r="A213" s="88" t="s">
        <v>402</v>
      </c>
      <c r="B213" s="89" t="s">
        <v>47</v>
      </c>
      <c r="C213" s="81" t="s">
        <v>83</v>
      </c>
      <c r="D213" s="81" t="s">
        <v>73</v>
      </c>
      <c r="E213" s="81" t="s">
        <v>401</v>
      </c>
      <c r="F213" s="81"/>
      <c r="G213" s="71">
        <f>G214</f>
        <v>255.20498</v>
      </c>
      <c r="H213" s="71">
        <v>0</v>
      </c>
      <c r="I213" s="71">
        <v>0</v>
      </c>
    </row>
    <row r="214" spans="1:9" s="66" customFormat="1" ht="16.5" customHeight="1">
      <c r="A214" s="88" t="s">
        <v>110</v>
      </c>
      <c r="B214" s="89" t="s">
        <v>47</v>
      </c>
      <c r="C214" s="81" t="s">
        <v>83</v>
      </c>
      <c r="D214" s="81" t="s">
        <v>73</v>
      </c>
      <c r="E214" s="81" t="s">
        <v>401</v>
      </c>
      <c r="F214" s="81" t="s">
        <v>64</v>
      </c>
      <c r="G214" s="71">
        <v>255.20498</v>
      </c>
      <c r="H214" s="71">
        <v>0</v>
      </c>
      <c r="I214" s="71">
        <v>0</v>
      </c>
    </row>
    <row r="215" spans="1:9" s="66" customFormat="1" ht="16.5" customHeight="1">
      <c r="A215" s="88" t="s">
        <v>188</v>
      </c>
      <c r="B215" s="89" t="s">
        <v>47</v>
      </c>
      <c r="C215" s="81" t="s">
        <v>83</v>
      </c>
      <c r="D215" s="81" t="s">
        <v>73</v>
      </c>
      <c r="E215" s="81" t="s">
        <v>187</v>
      </c>
      <c r="F215" s="81"/>
      <c r="G215" s="71">
        <v>100</v>
      </c>
      <c r="H215" s="71">
        <v>0</v>
      </c>
      <c r="I215" s="71">
        <v>0</v>
      </c>
    </row>
    <row r="216" spans="1:9" s="66" customFormat="1" ht="18" customHeight="1">
      <c r="A216" s="88" t="s">
        <v>110</v>
      </c>
      <c r="B216" s="89" t="s">
        <v>47</v>
      </c>
      <c r="C216" s="81" t="s">
        <v>83</v>
      </c>
      <c r="D216" s="81" t="s">
        <v>73</v>
      </c>
      <c r="E216" s="81" t="s">
        <v>187</v>
      </c>
      <c r="F216" s="81" t="s">
        <v>64</v>
      </c>
      <c r="G216" s="71">
        <v>100</v>
      </c>
      <c r="H216" s="71">
        <v>0</v>
      </c>
      <c r="I216" s="71">
        <v>0</v>
      </c>
    </row>
    <row r="217" spans="1:9" s="66" customFormat="1" ht="18" customHeight="1">
      <c r="A217" s="95" t="s">
        <v>223</v>
      </c>
      <c r="B217" s="89" t="s">
        <v>47</v>
      </c>
      <c r="C217" s="81" t="s">
        <v>83</v>
      </c>
      <c r="D217" s="81" t="s">
        <v>73</v>
      </c>
      <c r="E217" s="81" t="s">
        <v>279</v>
      </c>
      <c r="F217" s="81"/>
      <c r="G217" s="71">
        <f>G218</f>
        <v>1894.738</v>
      </c>
      <c r="H217" s="71">
        <v>0</v>
      </c>
      <c r="I217" s="71">
        <v>0</v>
      </c>
    </row>
    <row r="218" spans="1:9" s="66" customFormat="1" ht="18" customHeight="1">
      <c r="A218" s="88" t="s">
        <v>110</v>
      </c>
      <c r="B218" s="89" t="s">
        <v>47</v>
      </c>
      <c r="C218" s="81" t="s">
        <v>83</v>
      </c>
      <c r="D218" s="81" t="s">
        <v>73</v>
      </c>
      <c r="E218" s="81" t="s">
        <v>279</v>
      </c>
      <c r="F218" s="81" t="s">
        <v>64</v>
      </c>
      <c r="G218" s="71">
        <v>1894.738</v>
      </c>
      <c r="H218" s="71">
        <v>0</v>
      </c>
      <c r="I218" s="71">
        <v>0</v>
      </c>
    </row>
    <row r="219" spans="1:9" s="66" customFormat="1" ht="18" customHeight="1">
      <c r="A219" s="88" t="s">
        <v>280</v>
      </c>
      <c r="B219" s="89" t="s">
        <v>47</v>
      </c>
      <c r="C219" s="81" t="s">
        <v>83</v>
      </c>
      <c r="D219" s="81" t="s">
        <v>73</v>
      </c>
      <c r="E219" s="81" t="s">
        <v>281</v>
      </c>
      <c r="F219" s="81"/>
      <c r="G219" s="71">
        <f>G220</f>
        <v>59.12128</v>
      </c>
      <c r="H219" s="71">
        <f>H220</f>
        <v>0</v>
      </c>
      <c r="I219" s="71">
        <f>I220</f>
        <v>0</v>
      </c>
    </row>
    <row r="220" spans="1:9" s="66" customFormat="1" ht="18" customHeight="1">
      <c r="A220" s="88" t="s">
        <v>110</v>
      </c>
      <c r="B220" s="89" t="s">
        <v>47</v>
      </c>
      <c r="C220" s="81" t="s">
        <v>83</v>
      </c>
      <c r="D220" s="81" t="s">
        <v>73</v>
      </c>
      <c r="E220" s="81" t="s">
        <v>281</v>
      </c>
      <c r="F220" s="81" t="s">
        <v>64</v>
      </c>
      <c r="G220" s="71">
        <v>59.12128</v>
      </c>
      <c r="H220" s="71">
        <v>0</v>
      </c>
      <c r="I220" s="71">
        <v>0</v>
      </c>
    </row>
    <row r="221" spans="1:9" s="66" customFormat="1" ht="18" customHeight="1">
      <c r="A221" s="88" t="s">
        <v>344</v>
      </c>
      <c r="B221" s="89" t="s">
        <v>47</v>
      </c>
      <c r="C221" s="81" t="s">
        <v>83</v>
      </c>
      <c r="D221" s="81" t="s">
        <v>73</v>
      </c>
      <c r="E221" s="81" t="s">
        <v>321</v>
      </c>
      <c r="F221" s="81"/>
      <c r="G221" s="71">
        <f>G222</f>
        <v>120</v>
      </c>
      <c r="H221" s="71">
        <v>0</v>
      </c>
      <c r="I221" s="71">
        <v>0</v>
      </c>
    </row>
    <row r="222" spans="1:9" s="66" customFormat="1" ht="18" customHeight="1">
      <c r="A222" s="88" t="s">
        <v>110</v>
      </c>
      <c r="B222" s="89" t="s">
        <v>47</v>
      </c>
      <c r="C222" s="81" t="s">
        <v>83</v>
      </c>
      <c r="D222" s="81" t="s">
        <v>73</v>
      </c>
      <c r="E222" s="81" t="s">
        <v>321</v>
      </c>
      <c r="F222" s="81" t="s">
        <v>64</v>
      </c>
      <c r="G222" s="71">
        <v>120</v>
      </c>
      <c r="H222" s="71">
        <v>0</v>
      </c>
      <c r="I222" s="71">
        <v>0</v>
      </c>
    </row>
    <row r="223" spans="1:9" s="66" customFormat="1" ht="18" customHeight="1">
      <c r="A223" s="88" t="s">
        <v>282</v>
      </c>
      <c r="B223" s="89" t="s">
        <v>47</v>
      </c>
      <c r="C223" s="81" t="s">
        <v>83</v>
      </c>
      <c r="D223" s="81" t="s">
        <v>73</v>
      </c>
      <c r="E223" s="81" t="s">
        <v>322</v>
      </c>
      <c r="F223" s="81"/>
      <c r="G223" s="71">
        <f>G224</f>
        <v>72.5</v>
      </c>
      <c r="H223" s="71">
        <f>H224</f>
        <v>0</v>
      </c>
      <c r="I223" s="71">
        <v>0</v>
      </c>
    </row>
    <row r="224" spans="1:9" s="66" customFormat="1" ht="18" customHeight="1">
      <c r="A224" s="88" t="s">
        <v>110</v>
      </c>
      <c r="B224" s="89" t="s">
        <v>47</v>
      </c>
      <c r="C224" s="81" t="s">
        <v>83</v>
      </c>
      <c r="D224" s="81" t="s">
        <v>73</v>
      </c>
      <c r="E224" s="81" t="s">
        <v>322</v>
      </c>
      <c r="F224" s="81" t="s">
        <v>64</v>
      </c>
      <c r="G224" s="71">
        <v>72.5</v>
      </c>
      <c r="H224" s="71">
        <v>0</v>
      </c>
      <c r="I224" s="71">
        <v>0</v>
      </c>
    </row>
    <row r="225" spans="1:9" s="66" customFormat="1" ht="27" customHeight="1">
      <c r="A225" s="110" t="s">
        <v>330</v>
      </c>
      <c r="B225" s="93" t="s">
        <v>47</v>
      </c>
      <c r="C225" s="94" t="s">
        <v>83</v>
      </c>
      <c r="D225" s="94" t="s">
        <v>73</v>
      </c>
      <c r="E225" s="94" t="s">
        <v>143</v>
      </c>
      <c r="F225" s="94"/>
      <c r="G225" s="69">
        <f>G226+G237</f>
        <v>136287.43938</v>
      </c>
      <c r="H225" s="69">
        <f>H237</f>
        <v>0</v>
      </c>
      <c r="I225" s="69">
        <f>I226</f>
        <v>0</v>
      </c>
    </row>
    <row r="226" spans="1:9" s="66" customFormat="1" ht="16.5" customHeight="1">
      <c r="A226" s="95" t="s">
        <v>345</v>
      </c>
      <c r="B226" s="89" t="s">
        <v>47</v>
      </c>
      <c r="C226" s="81" t="s">
        <v>83</v>
      </c>
      <c r="D226" s="81" t="s">
        <v>73</v>
      </c>
      <c r="E226" s="81" t="s">
        <v>144</v>
      </c>
      <c r="F226" s="94"/>
      <c r="G226" s="71">
        <f>G232+G231+G229</f>
        <v>129217.43938</v>
      </c>
      <c r="H226" s="71">
        <f>H232</f>
        <v>0</v>
      </c>
      <c r="I226" s="71">
        <f>I232</f>
        <v>0</v>
      </c>
    </row>
    <row r="227" spans="1:9" s="66" customFormat="1" ht="16.5" customHeight="1">
      <c r="A227" s="95" t="s">
        <v>375</v>
      </c>
      <c r="B227" s="89" t="s">
        <v>47</v>
      </c>
      <c r="C227" s="81" t="s">
        <v>83</v>
      </c>
      <c r="D227" s="81" t="s">
        <v>73</v>
      </c>
      <c r="E227" s="81" t="s">
        <v>377</v>
      </c>
      <c r="F227" s="94"/>
      <c r="G227" s="71">
        <f>G230+G228</f>
        <v>23127.41012</v>
      </c>
      <c r="H227" s="71">
        <f>H230+H228</f>
        <v>0</v>
      </c>
      <c r="I227" s="71">
        <f>I230+I228</f>
        <v>0</v>
      </c>
    </row>
    <row r="228" spans="1:9" s="66" customFormat="1" ht="16.5" customHeight="1">
      <c r="A228" s="136" t="s">
        <v>404</v>
      </c>
      <c r="B228" s="89" t="s">
        <v>47</v>
      </c>
      <c r="C228" s="81" t="s">
        <v>83</v>
      </c>
      <c r="D228" s="81" t="s">
        <v>73</v>
      </c>
      <c r="E228" s="81" t="s">
        <v>403</v>
      </c>
      <c r="F228" s="94"/>
      <c r="G228" s="71">
        <f>G229</f>
        <v>22471.91012</v>
      </c>
      <c r="H228" s="71">
        <f>H229</f>
        <v>0</v>
      </c>
      <c r="I228" s="71">
        <f>I229</f>
        <v>0</v>
      </c>
    </row>
    <row r="229" spans="1:9" s="66" customFormat="1" ht="16.5" customHeight="1">
      <c r="A229" s="114" t="s">
        <v>110</v>
      </c>
      <c r="B229" s="89" t="s">
        <v>47</v>
      </c>
      <c r="C229" s="81" t="s">
        <v>83</v>
      </c>
      <c r="D229" s="81" t="s">
        <v>73</v>
      </c>
      <c r="E229" s="81" t="s">
        <v>403</v>
      </c>
      <c r="F229" s="81" t="s">
        <v>64</v>
      </c>
      <c r="G229" s="71">
        <v>22471.91012</v>
      </c>
      <c r="H229" s="71">
        <v>0</v>
      </c>
      <c r="I229" s="71">
        <v>0</v>
      </c>
    </row>
    <row r="230" spans="1:9" s="66" customFormat="1" ht="16.5" customHeight="1">
      <c r="A230" s="95" t="s">
        <v>376</v>
      </c>
      <c r="B230" s="89" t="s">
        <v>47</v>
      </c>
      <c r="C230" s="81" t="s">
        <v>83</v>
      </c>
      <c r="D230" s="81" t="s">
        <v>73</v>
      </c>
      <c r="E230" s="81" t="s">
        <v>378</v>
      </c>
      <c r="F230" s="94"/>
      <c r="G230" s="71">
        <f>G231</f>
        <v>655.5</v>
      </c>
      <c r="H230" s="71">
        <v>0</v>
      </c>
      <c r="I230" s="71">
        <v>0</v>
      </c>
    </row>
    <row r="231" spans="1:9" s="66" customFormat="1" ht="16.5" customHeight="1">
      <c r="A231" s="95" t="s">
        <v>110</v>
      </c>
      <c r="B231" s="89" t="s">
        <v>47</v>
      </c>
      <c r="C231" s="81" t="s">
        <v>83</v>
      </c>
      <c r="D231" s="81" t="s">
        <v>73</v>
      </c>
      <c r="E231" s="81" t="s">
        <v>378</v>
      </c>
      <c r="F231" s="81" t="s">
        <v>64</v>
      </c>
      <c r="G231" s="58">
        <v>655.5</v>
      </c>
      <c r="H231" s="71">
        <v>0</v>
      </c>
      <c r="I231" s="71">
        <v>0</v>
      </c>
    </row>
    <row r="232" spans="1:9" s="66" customFormat="1" ht="15.75" customHeight="1">
      <c r="A232" s="95" t="s">
        <v>346</v>
      </c>
      <c r="B232" s="89" t="s">
        <v>47</v>
      </c>
      <c r="C232" s="81" t="s">
        <v>83</v>
      </c>
      <c r="D232" s="81" t="s">
        <v>73</v>
      </c>
      <c r="E232" s="81" t="s">
        <v>176</v>
      </c>
      <c r="F232" s="94"/>
      <c r="G232" s="71">
        <f>G233+G235</f>
        <v>106090.02926</v>
      </c>
      <c r="H232" s="71">
        <f>H233</f>
        <v>0</v>
      </c>
      <c r="I232" s="71">
        <f>I233</f>
        <v>0</v>
      </c>
    </row>
    <row r="233" spans="1:9" s="66" customFormat="1" ht="14.25" customHeight="1">
      <c r="A233" s="119" t="s">
        <v>347</v>
      </c>
      <c r="B233" s="89" t="s">
        <v>47</v>
      </c>
      <c r="C233" s="81" t="s">
        <v>83</v>
      </c>
      <c r="D233" s="81" t="s">
        <v>73</v>
      </c>
      <c r="E233" s="81" t="s">
        <v>175</v>
      </c>
      <c r="F233" s="94"/>
      <c r="G233" s="71">
        <f>G234</f>
        <v>28090</v>
      </c>
      <c r="H233" s="71">
        <f>H234</f>
        <v>0</v>
      </c>
      <c r="I233" s="71">
        <f>I234</f>
        <v>0</v>
      </c>
    </row>
    <row r="234" spans="1:9" s="66" customFormat="1" ht="18" customHeight="1">
      <c r="A234" s="88" t="s">
        <v>110</v>
      </c>
      <c r="B234" s="89" t="s">
        <v>47</v>
      </c>
      <c r="C234" s="81" t="s">
        <v>83</v>
      </c>
      <c r="D234" s="81" t="s">
        <v>73</v>
      </c>
      <c r="E234" s="81" t="s">
        <v>177</v>
      </c>
      <c r="F234" s="81" t="s">
        <v>64</v>
      </c>
      <c r="G234" s="71">
        <v>28090</v>
      </c>
      <c r="H234" s="71">
        <v>0</v>
      </c>
      <c r="I234" s="71">
        <v>0</v>
      </c>
    </row>
    <row r="235" spans="1:9" s="66" customFormat="1" ht="33.75" customHeight="1">
      <c r="A235" s="80" t="s">
        <v>355</v>
      </c>
      <c r="B235" s="89" t="s">
        <v>47</v>
      </c>
      <c r="C235" s="81" t="s">
        <v>83</v>
      </c>
      <c r="D235" s="81" t="s">
        <v>73</v>
      </c>
      <c r="E235" s="81" t="s">
        <v>356</v>
      </c>
      <c r="F235" s="81"/>
      <c r="G235" s="71">
        <v>78000.02926</v>
      </c>
      <c r="H235" s="71">
        <v>0</v>
      </c>
      <c r="I235" s="71">
        <v>0</v>
      </c>
    </row>
    <row r="236" spans="1:9" s="66" customFormat="1" ht="18" customHeight="1">
      <c r="A236" s="88" t="s">
        <v>110</v>
      </c>
      <c r="B236" s="89" t="s">
        <v>47</v>
      </c>
      <c r="C236" s="81" t="s">
        <v>83</v>
      </c>
      <c r="D236" s="81" t="s">
        <v>73</v>
      </c>
      <c r="E236" s="81" t="s">
        <v>356</v>
      </c>
      <c r="F236" s="81" t="s">
        <v>64</v>
      </c>
      <c r="G236" s="71">
        <v>78000.02926</v>
      </c>
      <c r="H236" s="71">
        <v>0</v>
      </c>
      <c r="I236" s="71">
        <v>0</v>
      </c>
    </row>
    <row r="237" spans="1:9" s="66" customFormat="1" ht="18" customHeight="1">
      <c r="A237" s="88" t="s">
        <v>231</v>
      </c>
      <c r="B237" s="89" t="s">
        <v>47</v>
      </c>
      <c r="C237" s="81" t="s">
        <v>83</v>
      </c>
      <c r="D237" s="81" t="s">
        <v>73</v>
      </c>
      <c r="E237" s="81" t="s">
        <v>234</v>
      </c>
      <c r="F237" s="81"/>
      <c r="G237" s="71">
        <f aca="true" t="shared" si="23" ref="G237:I239">G238</f>
        <v>7070</v>
      </c>
      <c r="H237" s="71">
        <f t="shared" si="23"/>
        <v>0</v>
      </c>
      <c r="I237" s="71">
        <f t="shared" si="23"/>
        <v>0</v>
      </c>
    </row>
    <row r="238" spans="1:9" s="66" customFormat="1" ht="18" customHeight="1">
      <c r="A238" s="88" t="s">
        <v>232</v>
      </c>
      <c r="B238" s="89" t="s">
        <v>47</v>
      </c>
      <c r="C238" s="81" t="s">
        <v>83</v>
      </c>
      <c r="D238" s="81" t="s">
        <v>73</v>
      </c>
      <c r="E238" s="81" t="s">
        <v>235</v>
      </c>
      <c r="F238" s="81"/>
      <c r="G238" s="71">
        <f t="shared" si="23"/>
        <v>7070</v>
      </c>
      <c r="H238" s="71">
        <f t="shared" si="23"/>
        <v>0</v>
      </c>
      <c r="I238" s="71">
        <f t="shared" si="23"/>
        <v>0</v>
      </c>
    </row>
    <row r="239" spans="1:9" s="66" customFormat="1" ht="18" customHeight="1">
      <c r="A239" s="88" t="s">
        <v>233</v>
      </c>
      <c r="B239" s="89" t="s">
        <v>47</v>
      </c>
      <c r="C239" s="81" t="s">
        <v>83</v>
      </c>
      <c r="D239" s="81" t="s">
        <v>73</v>
      </c>
      <c r="E239" s="81" t="s">
        <v>247</v>
      </c>
      <c r="F239" s="81"/>
      <c r="G239" s="71">
        <f t="shared" si="23"/>
        <v>7070</v>
      </c>
      <c r="H239" s="71">
        <f t="shared" si="23"/>
        <v>0</v>
      </c>
      <c r="I239" s="71">
        <f t="shared" si="23"/>
        <v>0</v>
      </c>
    </row>
    <row r="240" spans="1:9" s="66" customFormat="1" ht="18" customHeight="1">
      <c r="A240" s="88" t="s">
        <v>110</v>
      </c>
      <c r="B240" s="89" t="s">
        <v>47</v>
      </c>
      <c r="C240" s="81" t="s">
        <v>83</v>
      </c>
      <c r="D240" s="81" t="s">
        <v>73</v>
      </c>
      <c r="E240" s="81" t="s">
        <v>247</v>
      </c>
      <c r="F240" s="81" t="s">
        <v>64</v>
      </c>
      <c r="G240" s="71">
        <v>7070</v>
      </c>
      <c r="H240" s="71">
        <v>0</v>
      </c>
      <c r="I240" s="71">
        <v>0</v>
      </c>
    </row>
    <row r="241" spans="1:9" s="66" customFormat="1" ht="27" customHeight="1">
      <c r="A241" s="110" t="s">
        <v>331</v>
      </c>
      <c r="B241" s="93" t="s">
        <v>47</v>
      </c>
      <c r="C241" s="94" t="s">
        <v>83</v>
      </c>
      <c r="D241" s="94" t="s">
        <v>73</v>
      </c>
      <c r="E241" s="94" t="s">
        <v>148</v>
      </c>
      <c r="F241" s="81"/>
      <c r="G241" s="69">
        <f aca="true" t="shared" si="24" ref="G241:I244">G242</f>
        <v>174495.42031</v>
      </c>
      <c r="H241" s="69">
        <f t="shared" si="24"/>
        <v>18000</v>
      </c>
      <c r="I241" s="69">
        <f t="shared" si="24"/>
        <v>0</v>
      </c>
    </row>
    <row r="242" spans="1:9" s="66" customFormat="1" ht="18" customHeight="1">
      <c r="A242" s="95" t="s">
        <v>145</v>
      </c>
      <c r="B242" s="89" t="s">
        <v>47</v>
      </c>
      <c r="C242" s="81" t="s">
        <v>83</v>
      </c>
      <c r="D242" s="81" t="s">
        <v>73</v>
      </c>
      <c r="E242" s="81" t="s">
        <v>149</v>
      </c>
      <c r="F242" s="81"/>
      <c r="G242" s="71">
        <f t="shared" si="24"/>
        <v>174495.42031</v>
      </c>
      <c r="H242" s="71">
        <f t="shared" si="24"/>
        <v>18000</v>
      </c>
      <c r="I242" s="71">
        <f t="shared" si="24"/>
        <v>0</v>
      </c>
    </row>
    <row r="243" spans="1:9" s="66" customFormat="1" ht="18" customHeight="1">
      <c r="A243" s="95" t="s">
        <v>146</v>
      </c>
      <c r="B243" s="89" t="s">
        <v>47</v>
      </c>
      <c r="C243" s="81" t="s">
        <v>83</v>
      </c>
      <c r="D243" s="81" t="s">
        <v>73</v>
      </c>
      <c r="E243" s="81" t="s">
        <v>150</v>
      </c>
      <c r="F243" s="81"/>
      <c r="G243" s="71">
        <f t="shared" si="24"/>
        <v>174495.42031</v>
      </c>
      <c r="H243" s="71">
        <f t="shared" si="24"/>
        <v>18000</v>
      </c>
      <c r="I243" s="71">
        <f t="shared" si="24"/>
        <v>0</v>
      </c>
    </row>
    <row r="244" spans="1:9" s="66" customFormat="1" ht="18" customHeight="1">
      <c r="A244" s="95" t="s">
        <v>151</v>
      </c>
      <c r="B244" s="89" t="s">
        <v>47</v>
      </c>
      <c r="C244" s="81" t="s">
        <v>83</v>
      </c>
      <c r="D244" s="81" t="s">
        <v>73</v>
      </c>
      <c r="E244" s="81" t="s">
        <v>147</v>
      </c>
      <c r="F244" s="81"/>
      <c r="G244" s="71">
        <f t="shared" si="24"/>
        <v>174495.42031</v>
      </c>
      <c r="H244" s="71">
        <f t="shared" si="24"/>
        <v>18000</v>
      </c>
      <c r="I244" s="71">
        <f t="shared" si="24"/>
        <v>0</v>
      </c>
    </row>
    <row r="245" spans="1:9" s="66" customFormat="1" ht="18" customHeight="1">
      <c r="A245" s="95" t="s">
        <v>88</v>
      </c>
      <c r="B245" s="89" t="s">
        <v>47</v>
      </c>
      <c r="C245" s="81" t="s">
        <v>83</v>
      </c>
      <c r="D245" s="81" t="s">
        <v>73</v>
      </c>
      <c r="E245" s="81" t="s">
        <v>147</v>
      </c>
      <c r="F245" s="81" t="s">
        <v>84</v>
      </c>
      <c r="G245" s="58">
        <v>174495.42031</v>
      </c>
      <c r="H245" s="58">
        <v>18000</v>
      </c>
      <c r="I245" s="71">
        <v>0</v>
      </c>
    </row>
    <row r="246" spans="1:9" s="90" customFormat="1" ht="18" customHeight="1">
      <c r="A246" s="92" t="s">
        <v>27</v>
      </c>
      <c r="B246" s="93" t="s">
        <v>47</v>
      </c>
      <c r="C246" s="94" t="s">
        <v>83</v>
      </c>
      <c r="D246" s="94" t="s">
        <v>73</v>
      </c>
      <c r="E246" s="94" t="s">
        <v>62</v>
      </c>
      <c r="F246" s="81"/>
      <c r="G246" s="71">
        <f>G247</f>
        <v>130.05992</v>
      </c>
      <c r="H246" s="71">
        <v>0</v>
      </c>
      <c r="I246" s="71">
        <v>0</v>
      </c>
    </row>
    <row r="247" spans="1:9" s="90" customFormat="1" ht="18" customHeight="1">
      <c r="A247" s="88" t="s">
        <v>28</v>
      </c>
      <c r="B247" s="89" t="s">
        <v>47</v>
      </c>
      <c r="C247" s="81" t="s">
        <v>83</v>
      </c>
      <c r="D247" s="81" t="s">
        <v>73</v>
      </c>
      <c r="E247" s="81" t="s">
        <v>99</v>
      </c>
      <c r="F247" s="81"/>
      <c r="G247" s="71">
        <f>G248</f>
        <v>130.05992</v>
      </c>
      <c r="H247" s="71">
        <v>0</v>
      </c>
      <c r="I247" s="71">
        <v>0</v>
      </c>
    </row>
    <row r="248" spans="1:9" s="90" customFormat="1" ht="18" customHeight="1">
      <c r="A248" s="88" t="s">
        <v>28</v>
      </c>
      <c r="B248" s="89" t="s">
        <v>47</v>
      </c>
      <c r="C248" s="81" t="s">
        <v>83</v>
      </c>
      <c r="D248" s="81" t="s">
        <v>73</v>
      </c>
      <c r="E248" s="81" t="s">
        <v>65</v>
      </c>
      <c r="F248" s="81"/>
      <c r="G248" s="71">
        <f>G249</f>
        <v>130.05992</v>
      </c>
      <c r="H248" s="71">
        <v>0</v>
      </c>
      <c r="I248" s="71">
        <v>0</v>
      </c>
    </row>
    <row r="249" spans="1:9" s="90" customFormat="1" ht="18.75" customHeight="1">
      <c r="A249" s="88" t="s">
        <v>390</v>
      </c>
      <c r="B249" s="89" t="s">
        <v>47</v>
      </c>
      <c r="C249" s="81" t="s">
        <v>83</v>
      </c>
      <c r="D249" s="81" t="s">
        <v>73</v>
      </c>
      <c r="E249" s="81" t="s">
        <v>65</v>
      </c>
      <c r="F249" s="81"/>
      <c r="G249" s="71">
        <f>G250+G251</f>
        <v>130.05992</v>
      </c>
      <c r="H249" s="71">
        <v>0</v>
      </c>
      <c r="I249" s="71">
        <v>0</v>
      </c>
    </row>
    <row r="250" spans="1:9" s="90" customFormat="1" ht="18" customHeight="1">
      <c r="A250" s="88" t="s">
        <v>110</v>
      </c>
      <c r="B250" s="89" t="s">
        <v>47</v>
      </c>
      <c r="C250" s="81" t="s">
        <v>83</v>
      </c>
      <c r="D250" s="81" t="s">
        <v>73</v>
      </c>
      <c r="E250" s="81" t="s">
        <v>65</v>
      </c>
      <c r="F250" s="81" t="s">
        <v>64</v>
      </c>
      <c r="G250" s="71">
        <v>0.88037</v>
      </c>
      <c r="H250" s="71">
        <v>0</v>
      </c>
      <c r="I250" s="71">
        <v>0</v>
      </c>
    </row>
    <row r="251" spans="1:9" s="90" customFormat="1" ht="18" customHeight="1">
      <c r="A251" s="95" t="s">
        <v>296</v>
      </c>
      <c r="B251" s="89" t="s">
        <v>47</v>
      </c>
      <c r="C251" s="81" t="s">
        <v>83</v>
      </c>
      <c r="D251" s="81" t="s">
        <v>73</v>
      </c>
      <c r="E251" s="81" t="s">
        <v>65</v>
      </c>
      <c r="F251" s="81" t="s">
        <v>298</v>
      </c>
      <c r="G251" s="71">
        <v>129.17955</v>
      </c>
      <c r="H251" s="71">
        <v>0</v>
      </c>
      <c r="I251" s="71">
        <v>0</v>
      </c>
    </row>
    <row r="252" spans="1:9" s="66" customFormat="1" ht="15.75" customHeight="1">
      <c r="A252" s="100" t="s">
        <v>12</v>
      </c>
      <c r="B252" s="93" t="s">
        <v>47</v>
      </c>
      <c r="C252" s="94" t="s">
        <v>83</v>
      </c>
      <c r="D252" s="94" t="s">
        <v>83</v>
      </c>
      <c r="E252" s="94"/>
      <c r="F252" s="94"/>
      <c r="G252" s="69">
        <f>G255</f>
        <v>26730.258970000003</v>
      </c>
      <c r="H252" s="70">
        <f>H255</f>
        <v>12775.82412</v>
      </c>
      <c r="I252" s="70">
        <f>I255</f>
        <v>15288.218</v>
      </c>
    </row>
    <row r="253" spans="1:9" s="66" customFormat="1" ht="24.75" customHeight="1">
      <c r="A253" s="110" t="s">
        <v>155</v>
      </c>
      <c r="B253" s="89" t="s">
        <v>47</v>
      </c>
      <c r="C253" s="81" t="s">
        <v>83</v>
      </c>
      <c r="D253" s="81" t="s">
        <v>83</v>
      </c>
      <c r="E253" s="94" t="s">
        <v>136</v>
      </c>
      <c r="F253" s="94"/>
      <c r="G253" s="69">
        <f aca="true" t="shared" si="25" ref="G253:I255">G254</f>
        <v>26730.258970000003</v>
      </c>
      <c r="H253" s="69">
        <f t="shared" si="25"/>
        <v>12775.82412</v>
      </c>
      <c r="I253" s="69">
        <f t="shared" si="25"/>
        <v>15288.218</v>
      </c>
    </row>
    <row r="254" spans="1:9" s="66" customFormat="1" ht="33" customHeight="1">
      <c r="A254" s="88" t="s">
        <v>351</v>
      </c>
      <c r="B254" s="89" t="s">
        <v>47</v>
      </c>
      <c r="C254" s="81" t="s">
        <v>83</v>
      </c>
      <c r="D254" s="81" t="s">
        <v>83</v>
      </c>
      <c r="E254" s="81" t="s">
        <v>302</v>
      </c>
      <c r="F254" s="94"/>
      <c r="G254" s="71">
        <f t="shared" si="25"/>
        <v>26730.258970000003</v>
      </c>
      <c r="H254" s="71">
        <f t="shared" si="25"/>
        <v>12775.82412</v>
      </c>
      <c r="I254" s="71">
        <f t="shared" si="25"/>
        <v>15288.218</v>
      </c>
    </row>
    <row r="255" spans="1:9" s="66" customFormat="1" ht="33" customHeight="1">
      <c r="A255" s="88" t="s">
        <v>352</v>
      </c>
      <c r="B255" s="89" t="s">
        <v>47</v>
      </c>
      <c r="C255" s="81" t="s">
        <v>83</v>
      </c>
      <c r="D255" s="81" t="s">
        <v>83</v>
      </c>
      <c r="E255" s="81" t="s">
        <v>303</v>
      </c>
      <c r="F255" s="94"/>
      <c r="G255" s="71">
        <f t="shared" si="25"/>
        <v>26730.258970000003</v>
      </c>
      <c r="H255" s="71">
        <f t="shared" si="25"/>
        <v>12775.82412</v>
      </c>
      <c r="I255" s="71">
        <f t="shared" si="25"/>
        <v>15288.218</v>
      </c>
    </row>
    <row r="256" spans="1:9" s="66" customFormat="1" ht="37.5" customHeight="1">
      <c r="A256" s="112" t="s">
        <v>350</v>
      </c>
      <c r="B256" s="89" t="s">
        <v>47</v>
      </c>
      <c r="C256" s="81" t="s">
        <v>83</v>
      </c>
      <c r="D256" s="81" t="s">
        <v>83</v>
      </c>
      <c r="E256" s="81" t="s">
        <v>297</v>
      </c>
      <c r="F256" s="94"/>
      <c r="G256" s="71">
        <f>G257+G258+G260+G259</f>
        <v>26730.258970000003</v>
      </c>
      <c r="H256" s="71">
        <f>H257+H258+H260</f>
        <v>12775.82412</v>
      </c>
      <c r="I256" s="71">
        <f>I257+I258+I260</f>
        <v>15288.218</v>
      </c>
    </row>
    <row r="257" spans="1:9" s="66" customFormat="1" ht="18" customHeight="1">
      <c r="A257" s="113" t="s">
        <v>126</v>
      </c>
      <c r="B257" s="89" t="s">
        <v>47</v>
      </c>
      <c r="C257" s="81" t="s">
        <v>83</v>
      </c>
      <c r="D257" s="81" t="s">
        <v>83</v>
      </c>
      <c r="E257" s="81" t="s">
        <v>297</v>
      </c>
      <c r="F257" s="81" t="s">
        <v>299</v>
      </c>
      <c r="G257" s="58">
        <v>24736.81018</v>
      </c>
      <c r="H257" s="58">
        <v>12668.95312</v>
      </c>
      <c r="I257" s="71">
        <v>15187.37</v>
      </c>
    </row>
    <row r="258" spans="1:9" s="66" customFormat="1" ht="18" customHeight="1">
      <c r="A258" s="88" t="s">
        <v>110</v>
      </c>
      <c r="B258" s="89" t="s">
        <v>47</v>
      </c>
      <c r="C258" s="81" t="s">
        <v>83</v>
      </c>
      <c r="D258" s="81" t="s">
        <v>83</v>
      </c>
      <c r="E258" s="81" t="s">
        <v>297</v>
      </c>
      <c r="F258" s="81" t="s">
        <v>64</v>
      </c>
      <c r="G258" s="71">
        <v>1898.309</v>
      </c>
      <c r="H258" s="71">
        <v>76.792</v>
      </c>
      <c r="I258" s="71">
        <v>70.792</v>
      </c>
    </row>
    <row r="259" spans="1:9" s="66" customFormat="1" ht="18" customHeight="1">
      <c r="A259" s="88" t="s">
        <v>374</v>
      </c>
      <c r="B259" s="89" t="s">
        <v>47</v>
      </c>
      <c r="C259" s="81" t="s">
        <v>83</v>
      </c>
      <c r="D259" s="81" t="s">
        <v>83</v>
      </c>
      <c r="E259" s="81" t="s">
        <v>297</v>
      </c>
      <c r="F259" s="81" t="s">
        <v>217</v>
      </c>
      <c r="G259" s="58">
        <v>50.1842</v>
      </c>
      <c r="H259" s="71">
        <v>0</v>
      </c>
      <c r="I259" s="71">
        <v>0</v>
      </c>
    </row>
    <row r="260" spans="1:9" s="66" customFormat="1" ht="14.25" customHeight="1">
      <c r="A260" s="95" t="s">
        <v>296</v>
      </c>
      <c r="B260" s="89" t="s">
        <v>47</v>
      </c>
      <c r="C260" s="81" t="s">
        <v>83</v>
      </c>
      <c r="D260" s="81" t="s">
        <v>83</v>
      </c>
      <c r="E260" s="81" t="s">
        <v>297</v>
      </c>
      <c r="F260" s="81" t="s">
        <v>298</v>
      </c>
      <c r="G260" s="71">
        <v>44.95559</v>
      </c>
      <c r="H260" s="71">
        <v>30.079</v>
      </c>
      <c r="I260" s="71">
        <v>30.056</v>
      </c>
    </row>
    <row r="261" spans="1:9" s="66" customFormat="1" ht="14.25" customHeight="1">
      <c r="A261" s="100" t="s">
        <v>49</v>
      </c>
      <c r="B261" s="93" t="s">
        <v>47</v>
      </c>
      <c r="C261" s="94" t="s">
        <v>89</v>
      </c>
      <c r="D261" s="94" t="s">
        <v>57</v>
      </c>
      <c r="E261" s="94"/>
      <c r="F261" s="94"/>
      <c r="G261" s="69">
        <f>G268+G262</f>
        <v>1033.91442</v>
      </c>
      <c r="H261" s="69">
        <f>H268+H262</f>
        <v>418.91442</v>
      </c>
      <c r="I261" s="69">
        <f>I268+I262</f>
        <v>418.91442</v>
      </c>
    </row>
    <row r="262" spans="1:9" s="66" customFormat="1" ht="36.75" customHeight="1">
      <c r="A262" s="120" t="s">
        <v>183</v>
      </c>
      <c r="B262" s="93" t="s">
        <v>47</v>
      </c>
      <c r="C262" s="94" t="s">
        <v>89</v>
      </c>
      <c r="D262" s="94" t="s">
        <v>83</v>
      </c>
      <c r="E262" s="94"/>
      <c r="F262" s="94"/>
      <c r="G262" s="69">
        <f aca="true" t="shared" si="26" ref="G262:I266">G263</f>
        <v>50</v>
      </c>
      <c r="H262" s="69">
        <f t="shared" si="26"/>
        <v>0</v>
      </c>
      <c r="I262" s="69">
        <f t="shared" si="26"/>
        <v>0</v>
      </c>
    </row>
    <row r="263" spans="1:9" s="66" customFormat="1" ht="14.25" customHeight="1">
      <c r="A263" s="88" t="s">
        <v>27</v>
      </c>
      <c r="B263" s="89" t="s">
        <v>47</v>
      </c>
      <c r="C263" s="81" t="s">
        <v>89</v>
      </c>
      <c r="D263" s="81" t="s">
        <v>83</v>
      </c>
      <c r="E263" s="81" t="s">
        <v>62</v>
      </c>
      <c r="F263" s="94"/>
      <c r="G263" s="71">
        <f t="shared" si="26"/>
        <v>50</v>
      </c>
      <c r="H263" s="71">
        <f t="shared" si="26"/>
        <v>0</v>
      </c>
      <c r="I263" s="71">
        <f t="shared" si="26"/>
        <v>0</v>
      </c>
    </row>
    <row r="264" spans="1:9" s="66" customFormat="1" ht="14.25" customHeight="1">
      <c r="A264" s="88" t="s">
        <v>28</v>
      </c>
      <c r="B264" s="89" t="s">
        <v>47</v>
      </c>
      <c r="C264" s="81" t="s">
        <v>89</v>
      </c>
      <c r="D264" s="81" t="s">
        <v>83</v>
      </c>
      <c r="E264" s="81" t="s">
        <v>99</v>
      </c>
      <c r="F264" s="94"/>
      <c r="G264" s="71">
        <f t="shared" si="26"/>
        <v>50</v>
      </c>
      <c r="H264" s="71">
        <f t="shared" si="26"/>
        <v>0</v>
      </c>
      <c r="I264" s="71">
        <f t="shared" si="26"/>
        <v>0</v>
      </c>
    </row>
    <row r="265" spans="1:9" s="66" customFormat="1" ht="14.25" customHeight="1">
      <c r="A265" s="88" t="s">
        <v>28</v>
      </c>
      <c r="B265" s="89" t="s">
        <v>47</v>
      </c>
      <c r="C265" s="81" t="s">
        <v>89</v>
      </c>
      <c r="D265" s="81" t="s">
        <v>83</v>
      </c>
      <c r="E265" s="81" t="s">
        <v>65</v>
      </c>
      <c r="F265" s="94"/>
      <c r="G265" s="71">
        <f t="shared" si="26"/>
        <v>50</v>
      </c>
      <c r="H265" s="71">
        <f t="shared" si="26"/>
        <v>0</v>
      </c>
      <c r="I265" s="71">
        <f t="shared" si="26"/>
        <v>0</v>
      </c>
    </row>
    <row r="266" spans="1:9" s="66" customFormat="1" ht="14.25" customHeight="1">
      <c r="A266" s="88" t="s">
        <v>182</v>
      </c>
      <c r="B266" s="89" t="s">
        <v>47</v>
      </c>
      <c r="C266" s="81" t="s">
        <v>89</v>
      </c>
      <c r="D266" s="81" t="s">
        <v>83</v>
      </c>
      <c r="E266" s="81" t="s">
        <v>181</v>
      </c>
      <c r="F266" s="94"/>
      <c r="G266" s="71">
        <f t="shared" si="26"/>
        <v>50</v>
      </c>
      <c r="H266" s="71">
        <f t="shared" si="26"/>
        <v>0</v>
      </c>
      <c r="I266" s="71">
        <f t="shared" si="26"/>
        <v>0</v>
      </c>
    </row>
    <row r="267" spans="1:9" s="66" customFormat="1" ht="13.5" customHeight="1">
      <c r="A267" s="88" t="s">
        <v>110</v>
      </c>
      <c r="B267" s="89" t="s">
        <v>47</v>
      </c>
      <c r="C267" s="81" t="s">
        <v>89</v>
      </c>
      <c r="D267" s="81" t="s">
        <v>83</v>
      </c>
      <c r="E267" s="81" t="s">
        <v>181</v>
      </c>
      <c r="F267" s="81" t="s">
        <v>64</v>
      </c>
      <c r="G267" s="71">
        <v>50</v>
      </c>
      <c r="H267" s="71">
        <v>0</v>
      </c>
      <c r="I267" s="71">
        <v>0</v>
      </c>
    </row>
    <row r="268" spans="1:9" s="66" customFormat="1" ht="18.75" customHeight="1">
      <c r="A268" s="100" t="s">
        <v>170</v>
      </c>
      <c r="B268" s="93" t="s">
        <v>47</v>
      </c>
      <c r="C268" s="94" t="s">
        <v>89</v>
      </c>
      <c r="D268" s="94" t="s">
        <v>89</v>
      </c>
      <c r="E268" s="94"/>
      <c r="F268" s="94"/>
      <c r="G268" s="69">
        <f>G269</f>
        <v>983.9144200000001</v>
      </c>
      <c r="H268" s="69">
        <f>H269</f>
        <v>418.91442</v>
      </c>
      <c r="I268" s="69">
        <f>I269</f>
        <v>418.91442</v>
      </c>
    </row>
    <row r="269" spans="1:9" s="66" customFormat="1" ht="15.75" customHeight="1">
      <c r="A269" s="92" t="s">
        <v>29</v>
      </c>
      <c r="B269" s="93" t="s">
        <v>47</v>
      </c>
      <c r="C269" s="94" t="s">
        <v>89</v>
      </c>
      <c r="D269" s="94" t="s">
        <v>89</v>
      </c>
      <c r="E269" s="94" t="s">
        <v>95</v>
      </c>
      <c r="F269" s="94"/>
      <c r="G269" s="69">
        <f>G270+G276</f>
        <v>983.9144200000001</v>
      </c>
      <c r="H269" s="69">
        <f>H270+H276</f>
        <v>418.91442</v>
      </c>
      <c r="I269" s="69">
        <f>I270+I276</f>
        <v>418.91442</v>
      </c>
    </row>
    <row r="270" spans="1:9" s="66" customFormat="1" ht="25.5" customHeight="1">
      <c r="A270" s="88" t="s">
        <v>46</v>
      </c>
      <c r="B270" s="89" t="s">
        <v>47</v>
      </c>
      <c r="C270" s="81" t="s">
        <v>89</v>
      </c>
      <c r="D270" s="81" t="s">
        <v>89</v>
      </c>
      <c r="E270" s="81" t="s">
        <v>96</v>
      </c>
      <c r="F270" s="81"/>
      <c r="G270" s="71">
        <f>G271</f>
        <v>548.9144200000001</v>
      </c>
      <c r="H270" s="71">
        <f>H271</f>
        <v>418.91442</v>
      </c>
      <c r="I270" s="71">
        <f>I271</f>
        <v>418.91442</v>
      </c>
    </row>
    <row r="271" spans="1:9" s="66" customFormat="1" ht="15" customHeight="1">
      <c r="A271" s="88" t="s">
        <v>93</v>
      </c>
      <c r="B271" s="89" t="s">
        <v>47</v>
      </c>
      <c r="C271" s="81" t="s">
        <v>89</v>
      </c>
      <c r="D271" s="81" t="s">
        <v>89</v>
      </c>
      <c r="E271" s="81" t="s">
        <v>120</v>
      </c>
      <c r="F271" s="81"/>
      <c r="G271" s="71">
        <f>G274+G272</f>
        <v>548.9144200000001</v>
      </c>
      <c r="H271" s="71">
        <f>H274</f>
        <v>418.91442</v>
      </c>
      <c r="I271" s="71">
        <f>I274</f>
        <v>418.91442</v>
      </c>
    </row>
    <row r="272" spans="1:9" s="66" customFormat="1" ht="15" customHeight="1">
      <c r="A272" s="95" t="s">
        <v>332</v>
      </c>
      <c r="B272" s="89" t="s">
        <v>47</v>
      </c>
      <c r="C272" s="81" t="s">
        <v>89</v>
      </c>
      <c r="D272" s="81" t="s">
        <v>89</v>
      </c>
      <c r="E272" s="81" t="s">
        <v>333</v>
      </c>
      <c r="F272" s="81"/>
      <c r="G272" s="71">
        <f>G273</f>
        <v>130</v>
      </c>
      <c r="H272" s="71">
        <f>H273</f>
        <v>0</v>
      </c>
      <c r="I272" s="71">
        <f>I273</f>
        <v>0</v>
      </c>
    </row>
    <row r="273" spans="1:9" s="66" customFormat="1" ht="15" customHeight="1">
      <c r="A273" s="95" t="s">
        <v>110</v>
      </c>
      <c r="B273" s="89" t="s">
        <v>47</v>
      </c>
      <c r="C273" s="81" t="s">
        <v>89</v>
      </c>
      <c r="D273" s="81" t="s">
        <v>89</v>
      </c>
      <c r="E273" s="81" t="s">
        <v>333</v>
      </c>
      <c r="F273" s="81"/>
      <c r="G273" s="71">
        <v>130</v>
      </c>
      <c r="H273" s="71">
        <v>0</v>
      </c>
      <c r="I273" s="71">
        <v>0</v>
      </c>
    </row>
    <row r="274" spans="1:9" s="66" customFormat="1" ht="15" customHeight="1">
      <c r="A274" s="95" t="s">
        <v>201</v>
      </c>
      <c r="B274" s="89" t="s">
        <v>47</v>
      </c>
      <c r="C274" s="81" t="s">
        <v>89</v>
      </c>
      <c r="D274" s="81" t="s">
        <v>89</v>
      </c>
      <c r="E274" s="81" t="s">
        <v>209</v>
      </c>
      <c r="F274" s="81"/>
      <c r="G274" s="71">
        <f>G275</f>
        <v>418.91442</v>
      </c>
      <c r="H274" s="71">
        <f>H275</f>
        <v>418.91442</v>
      </c>
      <c r="I274" s="71">
        <f>I275</f>
        <v>418.91442</v>
      </c>
    </row>
    <row r="275" spans="1:9" s="66" customFormat="1" ht="15" customHeight="1">
      <c r="A275" s="95" t="s">
        <v>124</v>
      </c>
      <c r="B275" s="89" t="s">
        <v>47</v>
      </c>
      <c r="C275" s="81" t="s">
        <v>89</v>
      </c>
      <c r="D275" s="81" t="s">
        <v>89</v>
      </c>
      <c r="E275" s="81" t="s">
        <v>209</v>
      </c>
      <c r="F275" s="81" t="s">
        <v>64</v>
      </c>
      <c r="G275" s="71">
        <v>418.91442</v>
      </c>
      <c r="H275" s="71">
        <v>418.91442</v>
      </c>
      <c r="I275" s="71">
        <v>418.91442</v>
      </c>
    </row>
    <row r="276" spans="1:9" s="66" customFormat="1" ht="14.25" customHeight="1">
      <c r="A276" s="88" t="s">
        <v>117</v>
      </c>
      <c r="B276" s="89" t="s">
        <v>47</v>
      </c>
      <c r="C276" s="81" t="s">
        <v>89</v>
      </c>
      <c r="D276" s="81" t="s">
        <v>89</v>
      </c>
      <c r="E276" s="81" t="s">
        <v>98</v>
      </c>
      <c r="F276" s="81"/>
      <c r="G276" s="71">
        <f>G277</f>
        <v>435</v>
      </c>
      <c r="H276" s="71">
        <f>H277</f>
        <v>0</v>
      </c>
      <c r="I276" s="71">
        <f>I277</f>
        <v>0</v>
      </c>
    </row>
    <row r="277" spans="1:9" s="66" customFormat="1" ht="15.75" customHeight="1">
      <c r="A277" s="88" t="s">
        <v>94</v>
      </c>
      <c r="B277" s="89" t="s">
        <v>47</v>
      </c>
      <c r="C277" s="81" t="s">
        <v>89</v>
      </c>
      <c r="D277" s="81" t="s">
        <v>89</v>
      </c>
      <c r="E277" s="81" t="s">
        <v>121</v>
      </c>
      <c r="F277" s="81"/>
      <c r="G277" s="71">
        <f>G278+G279</f>
        <v>435</v>
      </c>
      <c r="H277" s="71">
        <f>H279</f>
        <v>0</v>
      </c>
      <c r="I277" s="71">
        <f>I279</f>
        <v>0</v>
      </c>
    </row>
    <row r="278" spans="1:9" s="66" customFormat="1" ht="15.75" customHeight="1">
      <c r="A278" s="113" t="s">
        <v>126</v>
      </c>
      <c r="B278" s="89" t="s">
        <v>47</v>
      </c>
      <c r="C278" s="81" t="s">
        <v>89</v>
      </c>
      <c r="D278" s="81" t="s">
        <v>89</v>
      </c>
      <c r="E278" s="81" t="s">
        <v>97</v>
      </c>
      <c r="F278" s="81" t="s">
        <v>299</v>
      </c>
      <c r="G278" s="71">
        <v>428</v>
      </c>
      <c r="H278" s="71">
        <v>0</v>
      </c>
      <c r="I278" s="71">
        <v>0</v>
      </c>
    </row>
    <row r="279" spans="1:9" s="66" customFormat="1" ht="15.75" customHeight="1">
      <c r="A279" s="88" t="s">
        <v>110</v>
      </c>
      <c r="B279" s="89" t="s">
        <v>47</v>
      </c>
      <c r="C279" s="81" t="s">
        <v>89</v>
      </c>
      <c r="D279" s="81" t="s">
        <v>89</v>
      </c>
      <c r="E279" s="81" t="s">
        <v>97</v>
      </c>
      <c r="F279" s="81" t="s">
        <v>64</v>
      </c>
      <c r="G279" s="71">
        <v>7</v>
      </c>
      <c r="H279" s="71">
        <v>0</v>
      </c>
      <c r="I279" s="71">
        <v>0</v>
      </c>
    </row>
    <row r="280" spans="1:9" s="66" customFormat="1" ht="15" customHeight="1">
      <c r="A280" s="104" t="s">
        <v>51</v>
      </c>
      <c r="B280" s="93" t="s">
        <v>47</v>
      </c>
      <c r="C280" s="94" t="s">
        <v>82</v>
      </c>
      <c r="D280" s="94" t="s">
        <v>57</v>
      </c>
      <c r="E280" s="102"/>
      <c r="F280" s="102"/>
      <c r="G280" s="69">
        <f>G281+G302</f>
        <v>17924.272399999994</v>
      </c>
      <c r="H280" s="69">
        <f>H281</f>
        <v>3886.54753</v>
      </c>
      <c r="I280" s="69">
        <f>I281</f>
        <v>4529.0783</v>
      </c>
    </row>
    <row r="281" spans="1:9" s="66" customFormat="1" ht="15" customHeight="1">
      <c r="A281" s="100" t="s">
        <v>6</v>
      </c>
      <c r="B281" s="89" t="s">
        <v>47</v>
      </c>
      <c r="C281" s="81" t="s">
        <v>82</v>
      </c>
      <c r="D281" s="81" t="s">
        <v>56</v>
      </c>
      <c r="E281" s="102"/>
      <c r="F281" s="94"/>
      <c r="G281" s="69">
        <f>G282</f>
        <v>17386.672399999996</v>
      </c>
      <c r="H281" s="69">
        <f>H282</f>
        <v>3886.54753</v>
      </c>
      <c r="I281" s="69">
        <f>I282</f>
        <v>4529.0783</v>
      </c>
    </row>
    <row r="282" spans="1:9" s="66" customFormat="1" ht="21" customHeight="1">
      <c r="A282" s="110" t="s">
        <v>43</v>
      </c>
      <c r="B282" s="93" t="s">
        <v>47</v>
      </c>
      <c r="C282" s="94" t="s">
        <v>82</v>
      </c>
      <c r="D282" s="94" t="s">
        <v>56</v>
      </c>
      <c r="E282" s="94" t="s">
        <v>92</v>
      </c>
      <c r="F282" s="81"/>
      <c r="G282" s="69">
        <f>G283+G298+G290</f>
        <v>17386.672399999996</v>
      </c>
      <c r="H282" s="69">
        <f>H283+H298+H290</f>
        <v>3886.54753</v>
      </c>
      <c r="I282" s="69">
        <f>I283+I298+I290</f>
        <v>4529.0783</v>
      </c>
    </row>
    <row r="283" spans="1:9" s="66" customFormat="1" ht="24" customHeight="1">
      <c r="A283" s="112" t="s">
        <v>221</v>
      </c>
      <c r="B283" s="89" t="s">
        <v>47</v>
      </c>
      <c r="C283" s="81" t="s">
        <v>82</v>
      </c>
      <c r="D283" s="81" t="s">
        <v>56</v>
      </c>
      <c r="E283" s="121" t="s">
        <v>226</v>
      </c>
      <c r="F283" s="81"/>
      <c r="G283" s="71">
        <f>G284+G287</f>
        <v>1071.1</v>
      </c>
      <c r="H283" s="71">
        <v>0</v>
      </c>
      <c r="I283" s="71">
        <v>0</v>
      </c>
    </row>
    <row r="284" spans="1:9" s="66" customFormat="1" ht="24" customHeight="1">
      <c r="A284" s="95" t="s">
        <v>222</v>
      </c>
      <c r="B284" s="89" t="s">
        <v>47</v>
      </c>
      <c r="C284" s="81" t="s">
        <v>82</v>
      </c>
      <c r="D284" s="81" t="s">
        <v>56</v>
      </c>
      <c r="E284" s="121" t="s">
        <v>224</v>
      </c>
      <c r="F284" s="81"/>
      <c r="G284" s="71">
        <f>G285</f>
        <v>1021.1</v>
      </c>
      <c r="H284" s="71">
        <v>0</v>
      </c>
      <c r="I284" s="71">
        <v>0</v>
      </c>
    </row>
    <row r="285" spans="1:9" s="66" customFormat="1" ht="17.25" customHeight="1">
      <c r="A285" s="95" t="s">
        <v>223</v>
      </c>
      <c r="B285" s="89" t="s">
        <v>47</v>
      </c>
      <c r="C285" s="81" t="s">
        <v>82</v>
      </c>
      <c r="D285" s="81" t="s">
        <v>56</v>
      </c>
      <c r="E285" s="87" t="s">
        <v>225</v>
      </c>
      <c r="F285" s="81"/>
      <c r="G285" s="71">
        <f>G286</f>
        <v>1021.1</v>
      </c>
      <c r="H285" s="71">
        <v>0</v>
      </c>
      <c r="I285" s="71">
        <v>0</v>
      </c>
    </row>
    <row r="286" spans="1:9" s="66" customFormat="1" ht="17.25" customHeight="1">
      <c r="A286" s="88" t="s">
        <v>110</v>
      </c>
      <c r="B286" s="89" t="s">
        <v>47</v>
      </c>
      <c r="C286" s="81" t="s">
        <v>82</v>
      </c>
      <c r="D286" s="81" t="s">
        <v>56</v>
      </c>
      <c r="E286" s="87" t="s">
        <v>225</v>
      </c>
      <c r="F286" s="81" t="s">
        <v>64</v>
      </c>
      <c r="G286" s="71">
        <v>1021.1</v>
      </c>
      <c r="H286" s="71">
        <v>0</v>
      </c>
      <c r="I286" s="71">
        <v>0</v>
      </c>
    </row>
    <row r="287" spans="1:9" s="66" customFormat="1" ht="22.5" customHeight="1">
      <c r="A287" s="95" t="s">
        <v>391</v>
      </c>
      <c r="B287" s="89" t="s">
        <v>47</v>
      </c>
      <c r="C287" s="81" t="s">
        <v>82</v>
      </c>
      <c r="D287" s="81" t="s">
        <v>56</v>
      </c>
      <c r="E287" s="121" t="s">
        <v>393</v>
      </c>
      <c r="F287" s="81"/>
      <c r="G287" s="71">
        <f>G288</f>
        <v>50</v>
      </c>
      <c r="H287" s="71">
        <v>0</v>
      </c>
      <c r="I287" s="71">
        <v>0</v>
      </c>
    </row>
    <row r="288" spans="1:9" s="66" customFormat="1" ht="23.25" customHeight="1">
      <c r="A288" s="88" t="s">
        <v>399</v>
      </c>
      <c r="B288" s="89" t="s">
        <v>47</v>
      </c>
      <c r="C288" s="81" t="s">
        <v>82</v>
      </c>
      <c r="D288" s="81" t="s">
        <v>56</v>
      </c>
      <c r="E288" s="87" t="s">
        <v>392</v>
      </c>
      <c r="F288" s="81"/>
      <c r="G288" s="71">
        <f>G289</f>
        <v>50</v>
      </c>
      <c r="H288" s="71">
        <v>0</v>
      </c>
      <c r="I288" s="71">
        <v>0</v>
      </c>
    </row>
    <row r="289" spans="1:9" s="66" customFormat="1" ht="19.5" customHeight="1">
      <c r="A289" s="88" t="s">
        <v>110</v>
      </c>
      <c r="B289" s="89" t="s">
        <v>47</v>
      </c>
      <c r="C289" s="81" t="s">
        <v>82</v>
      </c>
      <c r="D289" s="81" t="s">
        <v>56</v>
      </c>
      <c r="E289" s="87" t="s">
        <v>392</v>
      </c>
      <c r="F289" s="81" t="s">
        <v>64</v>
      </c>
      <c r="G289" s="71">
        <v>50</v>
      </c>
      <c r="H289" s="71">
        <v>0</v>
      </c>
      <c r="I289" s="71">
        <v>0</v>
      </c>
    </row>
    <row r="290" spans="1:9" s="66" customFormat="1" ht="17.25" customHeight="1">
      <c r="A290" s="88" t="s">
        <v>304</v>
      </c>
      <c r="B290" s="89" t="s">
        <v>47</v>
      </c>
      <c r="C290" s="81" t="s">
        <v>82</v>
      </c>
      <c r="D290" s="81" t="s">
        <v>56</v>
      </c>
      <c r="E290" s="87" t="s">
        <v>306</v>
      </c>
      <c r="F290" s="81"/>
      <c r="G290" s="71">
        <f>G291</f>
        <v>16015.572399999997</v>
      </c>
      <c r="H290" s="71">
        <f>H291</f>
        <v>3886.54753</v>
      </c>
      <c r="I290" s="71">
        <f>I291</f>
        <v>4529.0783</v>
      </c>
    </row>
    <row r="291" spans="1:9" s="66" customFormat="1" ht="17.25" customHeight="1">
      <c r="A291" s="88" t="s">
        <v>305</v>
      </c>
      <c r="B291" s="89" t="s">
        <v>47</v>
      </c>
      <c r="C291" s="81" t="s">
        <v>82</v>
      </c>
      <c r="D291" s="81" t="s">
        <v>56</v>
      </c>
      <c r="E291" s="87" t="s">
        <v>307</v>
      </c>
      <c r="F291" s="81"/>
      <c r="G291" s="71">
        <f>G292+G296</f>
        <v>16015.572399999997</v>
      </c>
      <c r="H291" s="71">
        <f>H292+H296</f>
        <v>3886.54753</v>
      </c>
      <c r="I291" s="71">
        <f>I292+I296</f>
        <v>4529.0783</v>
      </c>
    </row>
    <row r="292" spans="1:9" s="66" customFormat="1" ht="32.25" customHeight="1">
      <c r="A292" s="112" t="s">
        <v>353</v>
      </c>
      <c r="B292" s="89" t="s">
        <v>47</v>
      </c>
      <c r="C292" s="81" t="s">
        <v>82</v>
      </c>
      <c r="D292" s="81" t="s">
        <v>56</v>
      </c>
      <c r="E292" s="87" t="s">
        <v>308</v>
      </c>
      <c r="F292" s="81"/>
      <c r="G292" s="71">
        <f>G293+G294+G295</f>
        <v>9202.372399999998</v>
      </c>
      <c r="H292" s="71">
        <f>H293+H294+H295</f>
        <v>3886.54753</v>
      </c>
      <c r="I292" s="71">
        <f>I293+I294+I295</f>
        <v>4529.0783</v>
      </c>
    </row>
    <row r="293" spans="1:9" s="66" customFormat="1" ht="17.25" customHeight="1">
      <c r="A293" s="113" t="s">
        <v>126</v>
      </c>
      <c r="B293" s="89" t="s">
        <v>47</v>
      </c>
      <c r="C293" s="81" t="s">
        <v>82</v>
      </c>
      <c r="D293" s="81" t="s">
        <v>56</v>
      </c>
      <c r="E293" s="87" t="s">
        <v>308</v>
      </c>
      <c r="F293" s="81" t="s">
        <v>299</v>
      </c>
      <c r="G293" s="71">
        <v>6433.20096</v>
      </c>
      <c r="H293" s="71">
        <v>3410</v>
      </c>
      <c r="I293" s="71">
        <v>4033.86887</v>
      </c>
    </row>
    <row r="294" spans="1:9" s="66" customFormat="1" ht="17.25" customHeight="1">
      <c r="A294" s="95" t="s">
        <v>124</v>
      </c>
      <c r="B294" s="89" t="s">
        <v>47</v>
      </c>
      <c r="C294" s="81" t="s">
        <v>82</v>
      </c>
      <c r="D294" s="81" t="s">
        <v>56</v>
      </c>
      <c r="E294" s="87" t="s">
        <v>308</v>
      </c>
      <c r="F294" s="81" t="s">
        <v>64</v>
      </c>
      <c r="G294" s="71">
        <v>2716.70144</v>
      </c>
      <c r="H294" s="71">
        <v>466.54753</v>
      </c>
      <c r="I294" s="71">
        <v>485.20943</v>
      </c>
    </row>
    <row r="295" spans="1:9" s="66" customFormat="1" ht="17.25" customHeight="1">
      <c r="A295" s="95" t="s">
        <v>296</v>
      </c>
      <c r="B295" s="89" t="s">
        <v>47</v>
      </c>
      <c r="C295" s="81" t="s">
        <v>82</v>
      </c>
      <c r="D295" s="81" t="s">
        <v>56</v>
      </c>
      <c r="E295" s="87" t="s">
        <v>308</v>
      </c>
      <c r="F295" s="81" t="s">
        <v>298</v>
      </c>
      <c r="G295" s="71">
        <v>52.47</v>
      </c>
      <c r="H295" s="71">
        <v>10</v>
      </c>
      <c r="I295" s="71">
        <v>10</v>
      </c>
    </row>
    <row r="296" spans="1:9" s="66" customFormat="1" ht="50.25" customHeight="1">
      <c r="A296" s="95" t="s">
        <v>400</v>
      </c>
      <c r="B296" s="89" t="s">
        <v>47</v>
      </c>
      <c r="C296" s="81" t="s">
        <v>82</v>
      </c>
      <c r="D296" s="81" t="s">
        <v>56</v>
      </c>
      <c r="E296" s="122" t="s">
        <v>309</v>
      </c>
      <c r="F296" s="81"/>
      <c r="G296" s="73">
        <f>G297</f>
        <v>6813.2</v>
      </c>
      <c r="H296" s="73">
        <f>H297</f>
        <v>0</v>
      </c>
      <c r="I296" s="73">
        <f>I297</f>
        <v>0</v>
      </c>
    </row>
    <row r="297" spans="1:9" s="66" customFormat="1" ht="17.25" customHeight="1">
      <c r="A297" s="113" t="s">
        <v>126</v>
      </c>
      <c r="B297" s="89" t="s">
        <v>47</v>
      </c>
      <c r="C297" s="81" t="s">
        <v>82</v>
      </c>
      <c r="D297" s="81" t="s">
        <v>56</v>
      </c>
      <c r="E297" s="87" t="s">
        <v>309</v>
      </c>
      <c r="F297" s="81"/>
      <c r="G297" s="58">
        <v>6813.2</v>
      </c>
      <c r="H297" s="71">
        <v>0</v>
      </c>
      <c r="I297" s="71">
        <v>0</v>
      </c>
    </row>
    <row r="298" spans="1:9" s="66" customFormat="1" ht="17.25" customHeight="1">
      <c r="A298" s="88" t="s">
        <v>45</v>
      </c>
      <c r="B298" s="89" t="s">
        <v>47</v>
      </c>
      <c r="C298" s="81" t="s">
        <v>82</v>
      </c>
      <c r="D298" s="81" t="s">
        <v>56</v>
      </c>
      <c r="E298" s="81" t="s">
        <v>227</v>
      </c>
      <c r="F298" s="81"/>
      <c r="G298" s="71">
        <f aca="true" t="shared" si="27" ref="G298:I300">G299</f>
        <v>300</v>
      </c>
      <c r="H298" s="71">
        <f t="shared" si="27"/>
        <v>0</v>
      </c>
      <c r="I298" s="71">
        <f t="shared" si="27"/>
        <v>0</v>
      </c>
    </row>
    <row r="299" spans="1:9" s="66" customFormat="1" ht="26.25" customHeight="1">
      <c r="A299" s="88" t="s">
        <v>91</v>
      </c>
      <c r="B299" s="89" t="s">
        <v>47</v>
      </c>
      <c r="C299" s="81" t="s">
        <v>82</v>
      </c>
      <c r="D299" s="81" t="s">
        <v>56</v>
      </c>
      <c r="E299" s="81" t="s">
        <v>105</v>
      </c>
      <c r="F299" s="81"/>
      <c r="G299" s="71">
        <f t="shared" si="27"/>
        <v>300</v>
      </c>
      <c r="H299" s="71">
        <f t="shared" si="27"/>
        <v>0</v>
      </c>
      <c r="I299" s="71">
        <f t="shared" si="27"/>
        <v>0</v>
      </c>
    </row>
    <row r="300" spans="1:9" s="66" customFormat="1" ht="17.25" customHeight="1">
      <c r="A300" s="88" t="s">
        <v>284</v>
      </c>
      <c r="B300" s="89" t="s">
        <v>47</v>
      </c>
      <c r="C300" s="81" t="s">
        <v>82</v>
      </c>
      <c r="D300" s="81" t="s">
        <v>56</v>
      </c>
      <c r="E300" s="81" t="s">
        <v>283</v>
      </c>
      <c r="F300" s="81"/>
      <c r="G300" s="71">
        <f t="shared" si="27"/>
        <v>300</v>
      </c>
      <c r="H300" s="71">
        <f t="shared" si="27"/>
        <v>0</v>
      </c>
      <c r="I300" s="71">
        <f t="shared" si="27"/>
        <v>0</v>
      </c>
    </row>
    <row r="301" spans="1:9" s="66" customFormat="1" ht="17.25" customHeight="1">
      <c r="A301" s="88" t="s">
        <v>110</v>
      </c>
      <c r="B301" s="89" t="s">
        <v>47</v>
      </c>
      <c r="C301" s="81" t="s">
        <v>82</v>
      </c>
      <c r="D301" s="81" t="s">
        <v>56</v>
      </c>
      <c r="E301" s="81" t="s">
        <v>283</v>
      </c>
      <c r="F301" s="81" t="s">
        <v>64</v>
      </c>
      <c r="G301" s="71">
        <v>300</v>
      </c>
      <c r="H301" s="71">
        <v>0</v>
      </c>
      <c r="I301" s="71">
        <v>0</v>
      </c>
    </row>
    <row r="302" spans="1:9" s="44" customFormat="1" ht="17.25" customHeight="1">
      <c r="A302" s="92" t="s">
        <v>342</v>
      </c>
      <c r="B302" s="93" t="s">
        <v>47</v>
      </c>
      <c r="C302" s="94" t="s">
        <v>82</v>
      </c>
      <c r="D302" s="94" t="s">
        <v>58</v>
      </c>
      <c r="E302" s="94"/>
      <c r="F302" s="94"/>
      <c r="G302" s="69">
        <f>G303</f>
        <v>537.6</v>
      </c>
      <c r="H302" s="69">
        <f>H303</f>
        <v>0</v>
      </c>
      <c r="I302" s="69">
        <f>I303</f>
        <v>0</v>
      </c>
    </row>
    <row r="303" spans="1:9" s="44" customFormat="1" ht="17.25" customHeight="1">
      <c r="A303" s="92" t="s">
        <v>43</v>
      </c>
      <c r="B303" s="93" t="s">
        <v>47</v>
      </c>
      <c r="C303" s="94" t="s">
        <v>82</v>
      </c>
      <c r="D303" s="94" t="s">
        <v>58</v>
      </c>
      <c r="E303" s="94" t="s">
        <v>92</v>
      </c>
      <c r="F303" s="94"/>
      <c r="G303" s="69">
        <f>G307</f>
        <v>537.6</v>
      </c>
      <c r="H303" s="69">
        <f>H307</f>
        <v>0</v>
      </c>
      <c r="I303" s="69">
        <f>I307</f>
        <v>0</v>
      </c>
    </row>
    <row r="304" spans="1:9" s="44" customFormat="1" ht="17.25" customHeight="1">
      <c r="A304" s="88" t="s">
        <v>45</v>
      </c>
      <c r="B304" s="89" t="s">
        <v>47</v>
      </c>
      <c r="C304" s="81" t="s">
        <v>82</v>
      </c>
      <c r="D304" s="81" t="s">
        <v>58</v>
      </c>
      <c r="E304" s="81" t="s">
        <v>227</v>
      </c>
      <c r="F304" s="81"/>
      <c r="G304" s="71">
        <f aca="true" t="shared" si="28" ref="G304:I306">G305</f>
        <v>537.6</v>
      </c>
      <c r="H304" s="71">
        <f t="shared" si="28"/>
        <v>0</v>
      </c>
      <c r="I304" s="71">
        <f t="shared" si="28"/>
        <v>0</v>
      </c>
    </row>
    <row r="305" spans="1:9" s="44" customFormat="1" ht="23.25" customHeight="1">
      <c r="A305" s="88" t="s">
        <v>91</v>
      </c>
      <c r="B305" s="89" t="s">
        <v>47</v>
      </c>
      <c r="C305" s="81" t="s">
        <v>82</v>
      </c>
      <c r="D305" s="81" t="s">
        <v>58</v>
      </c>
      <c r="E305" s="81" t="s">
        <v>105</v>
      </c>
      <c r="F305" s="81"/>
      <c r="G305" s="71">
        <f t="shared" si="28"/>
        <v>537.6</v>
      </c>
      <c r="H305" s="71">
        <f t="shared" si="28"/>
        <v>0</v>
      </c>
      <c r="I305" s="71">
        <f t="shared" si="28"/>
        <v>0</v>
      </c>
    </row>
    <row r="306" spans="1:9" s="44" customFormat="1" ht="17.25" customHeight="1">
      <c r="A306" s="88" t="s">
        <v>334</v>
      </c>
      <c r="B306" s="89" t="s">
        <v>47</v>
      </c>
      <c r="C306" s="81" t="s">
        <v>82</v>
      </c>
      <c r="D306" s="81" t="s">
        <v>58</v>
      </c>
      <c r="E306" s="81" t="s">
        <v>335</v>
      </c>
      <c r="F306" s="81"/>
      <c r="G306" s="71">
        <f t="shared" si="28"/>
        <v>537.6</v>
      </c>
      <c r="H306" s="71">
        <f t="shared" si="28"/>
        <v>0</v>
      </c>
      <c r="I306" s="71">
        <f t="shared" si="28"/>
        <v>0</v>
      </c>
    </row>
    <row r="307" spans="1:9" s="44" customFormat="1" ht="17.25" customHeight="1">
      <c r="A307" s="88" t="s">
        <v>110</v>
      </c>
      <c r="B307" s="89" t="s">
        <v>47</v>
      </c>
      <c r="C307" s="81" t="s">
        <v>82</v>
      </c>
      <c r="D307" s="81" t="s">
        <v>58</v>
      </c>
      <c r="E307" s="81" t="s">
        <v>335</v>
      </c>
      <c r="F307" s="81" t="s">
        <v>64</v>
      </c>
      <c r="G307" s="71">
        <v>537.6</v>
      </c>
      <c r="H307" s="71">
        <v>0</v>
      </c>
      <c r="I307" s="71">
        <v>0</v>
      </c>
    </row>
    <row r="308" spans="1:9" s="66" customFormat="1" ht="18.75" customHeight="1">
      <c r="A308" s="100" t="s">
        <v>50</v>
      </c>
      <c r="B308" s="93" t="s">
        <v>47</v>
      </c>
      <c r="C308" s="94" t="s">
        <v>80</v>
      </c>
      <c r="D308" s="94" t="s">
        <v>57</v>
      </c>
      <c r="E308" s="94"/>
      <c r="F308" s="94"/>
      <c r="G308" s="69">
        <f>G309+G316</f>
        <v>7115.6</v>
      </c>
      <c r="H308" s="70">
        <f>H309+H315</f>
        <v>10655.822</v>
      </c>
      <c r="I308" s="70">
        <f aca="true" t="shared" si="29" ref="I308:I313">I309</f>
        <v>7115.6</v>
      </c>
    </row>
    <row r="309" spans="1:9" s="66" customFormat="1" ht="12.75" customHeight="1">
      <c r="A309" s="100" t="s">
        <v>7</v>
      </c>
      <c r="B309" s="93" t="s">
        <v>47</v>
      </c>
      <c r="C309" s="94" t="s">
        <v>80</v>
      </c>
      <c r="D309" s="94" t="s">
        <v>56</v>
      </c>
      <c r="E309" s="94"/>
      <c r="F309" s="94"/>
      <c r="G309" s="69">
        <f aca="true" t="shared" si="30" ref="G309:H313">G310</f>
        <v>7115.6</v>
      </c>
      <c r="H309" s="70">
        <f t="shared" si="30"/>
        <v>7115.6</v>
      </c>
      <c r="I309" s="70">
        <f t="shared" si="29"/>
        <v>7115.6</v>
      </c>
    </row>
    <row r="310" spans="1:9" s="66" customFormat="1" ht="18" customHeight="1">
      <c r="A310" s="88" t="s">
        <v>27</v>
      </c>
      <c r="B310" s="89" t="s">
        <v>47</v>
      </c>
      <c r="C310" s="81" t="s">
        <v>80</v>
      </c>
      <c r="D310" s="81" t="s">
        <v>56</v>
      </c>
      <c r="E310" s="81" t="s">
        <v>62</v>
      </c>
      <c r="F310" s="81"/>
      <c r="G310" s="71">
        <f t="shared" si="30"/>
        <v>7115.6</v>
      </c>
      <c r="H310" s="72">
        <f t="shared" si="30"/>
        <v>7115.6</v>
      </c>
      <c r="I310" s="72">
        <f t="shared" si="29"/>
        <v>7115.6</v>
      </c>
    </row>
    <row r="311" spans="1:9" s="66" customFormat="1" ht="18" customHeight="1">
      <c r="A311" s="88" t="s">
        <v>28</v>
      </c>
      <c r="B311" s="89" t="s">
        <v>47</v>
      </c>
      <c r="C311" s="81" t="s">
        <v>80</v>
      </c>
      <c r="D311" s="81" t="s">
        <v>56</v>
      </c>
      <c r="E311" s="81" t="s">
        <v>99</v>
      </c>
      <c r="F311" s="81"/>
      <c r="G311" s="71">
        <f t="shared" si="30"/>
        <v>7115.6</v>
      </c>
      <c r="H311" s="72">
        <f t="shared" si="30"/>
        <v>7115.6</v>
      </c>
      <c r="I311" s="72">
        <f t="shared" si="29"/>
        <v>7115.6</v>
      </c>
    </row>
    <row r="312" spans="1:9" s="66" customFormat="1" ht="13.5" customHeight="1">
      <c r="A312" s="88" t="s">
        <v>28</v>
      </c>
      <c r="B312" s="89" t="s">
        <v>47</v>
      </c>
      <c r="C312" s="81" t="s">
        <v>80</v>
      </c>
      <c r="D312" s="81" t="s">
        <v>56</v>
      </c>
      <c r="E312" s="81" t="s">
        <v>65</v>
      </c>
      <c r="F312" s="81"/>
      <c r="G312" s="71">
        <f t="shared" si="30"/>
        <v>7115.6</v>
      </c>
      <c r="H312" s="72">
        <f t="shared" si="30"/>
        <v>7115.6</v>
      </c>
      <c r="I312" s="72">
        <f t="shared" si="29"/>
        <v>7115.6</v>
      </c>
    </row>
    <row r="313" spans="1:9" s="66" customFormat="1" ht="15" customHeight="1">
      <c r="A313" s="88" t="s">
        <v>118</v>
      </c>
      <c r="B313" s="89" t="s">
        <v>47</v>
      </c>
      <c r="C313" s="81" t="s">
        <v>80</v>
      </c>
      <c r="D313" s="81" t="s">
        <v>56</v>
      </c>
      <c r="E313" s="81" t="s">
        <v>81</v>
      </c>
      <c r="F313" s="81"/>
      <c r="G313" s="71">
        <f t="shared" si="30"/>
        <v>7115.6</v>
      </c>
      <c r="H313" s="72">
        <f t="shared" si="30"/>
        <v>7115.6</v>
      </c>
      <c r="I313" s="72">
        <f t="shared" si="29"/>
        <v>7115.6</v>
      </c>
    </row>
    <row r="314" spans="1:9" s="66" customFormat="1" ht="16.5" customHeight="1">
      <c r="A314" s="88" t="s">
        <v>119</v>
      </c>
      <c r="B314" s="89" t="s">
        <v>47</v>
      </c>
      <c r="C314" s="81" t="s">
        <v>80</v>
      </c>
      <c r="D314" s="81" t="s">
        <v>56</v>
      </c>
      <c r="E314" s="81" t="s">
        <v>81</v>
      </c>
      <c r="F314" s="81" t="s">
        <v>108</v>
      </c>
      <c r="G314" s="71">
        <v>7115.6</v>
      </c>
      <c r="H314" s="71">
        <v>7115.6</v>
      </c>
      <c r="I314" s="71">
        <v>7115.6</v>
      </c>
    </row>
    <row r="315" spans="1:9" s="66" customFormat="1" ht="16.5" customHeight="1">
      <c r="A315" s="101" t="s">
        <v>228</v>
      </c>
      <c r="B315" s="93" t="s">
        <v>47</v>
      </c>
      <c r="C315" s="94" t="s">
        <v>80</v>
      </c>
      <c r="D315" s="94" t="s">
        <v>58</v>
      </c>
      <c r="E315" s="94"/>
      <c r="F315" s="94"/>
      <c r="G315" s="69">
        <f aca="true" t="shared" si="31" ref="G315:H319">G316</f>
        <v>0</v>
      </c>
      <c r="H315" s="70">
        <f t="shared" si="31"/>
        <v>3540.222</v>
      </c>
      <c r="I315" s="69">
        <v>0</v>
      </c>
    </row>
    <row r="316" spans="1:9" s="66" customFormat="1" ht="37.5" customHeight="1">
      <c r="A316" s="110" t="s">
        <v>210</v>
      </c>
      <c r="B316" s="89" t="s">
        <v>47</v>
      </c>
      <c r="C316" s="81" t="s">
        <v>80</v>
      </c>
      <c r="D316" s="81" t="s">
        <v>58</v>
      </c>
      <c r="E316" s="81" t="s">
        <v>211</v>
      </c>
      <c r="F316" s="81"/>
      <c r="G316" s="71">
        <f t="shared" si="31"/>
        <v>0</v>
      </c>
      <c r="H316" s="72">
        <f t="shared" si="31"/>
        <v>3540.222</v>
      </c>
      <c r="I316" s="71">
        <v>0</v>
      </c>
    </row>
    <row r="317" spans="1:9" s="66" customFormat="1" ht="16.5" customHeight="1">
      <c r="A317" s="95" t="s">
        <v>212</v>
      </c>
      <c r="B317" s="89" t="s">
        <v>47</v>
      </c>
      <c r="C317" s="81" t="s">
        <v>80</v>
      </c>
      <c r="D317" s="81" t="s">
        <v>58</v>
      </c>
      <c r="E317" s="81" t="s">
        <v>213</v>
      </c>
      <c r="F317" s="81"/>
      <c r="G317" s="71">
        <f t="shared" si="31"/>
        <v>0</v>
      </c>
      <c r="H317" s="72">
        <f t="shared" si="31"/>
        <v>3540.222</v>
      </c>
      <c r="I317" s="71">
        <v>0</v>
      </c>
    </row>
    <row r="318" spans="1:9" s="66" customFormat="1" ht="49.5" customHeight="1">
      <c r="A318" s="95" t="s">
        <v>237</v>
      </c>
      <c r="B318" s="89" t="s">
        <v>47</v>
      </c>
      <c r="C318" s="81" t="s">
        <v>80</v>
      </c>
      <c r="D318" s="81" t="s">
        <v>58</v>
      </c>
      <c r="E318" s="81" t="s">
        <v>214</v>
      </c>
      <c r="F318" s="81"/>
      <c r="G318" s="71">
        <f t="shared" si="31"/>
        <v>0</v>
      </c>
      <c r="H318" s="72">
        <f t="shared" si="31"/>
        <v>3540.222</v>
      </c>
      <c r="I318" s="71">
        <v>0</v>
      </c>
    </row>
    <row r="319" spans="1:9" s="66" customFormat="1" ht="28.5" customHeight="1">
      <c r="A319" s="123" t="s">
        <v>215</v>
      </c>
      <c r="B319" s="89" t="s">
        <v>47</v>
      </c>
      <c r="C319" s="81" t="s">
        <v>80</v>
      </c>
      <c r="D319" s="81" t="s">
        <v>58</v>
      </c>
      <c r="E319" s="81" t="s">
        <v>218</v>
      </c>
      <c r="F319" s="81"/>
      <c r="G319" s="71">
        <f t="shared" si="31"/>
        <v>0</v>
      </c>
      <c r="H319" s="72">
        <f t="shared" si="31"/>
        <v>3540.222</v>
      </c>
      <c r="I319" s="71">
        <v>0</v>
      </c>
    </row>
    <row r="320" spans="1:9" s="66" customFormat="1" ht="29.25" customHeight="1">
      <c r="A320" s="95" t="s">
        <v>216</v>
      </c>
      <c r="B320" s="89" t="s">
        <v>47</v>
      </c>
      <c r="C320" s="81" t="s">
        <v>80</v>
      </c>
      <c r="D320" s="81" t="s">
        <v>58</v>
      </c>
      <c r="E320" s="81" t="s">
        <v>218</v>
      </c>
      <c r="F320" s="81" t="s">
        <v>217</v>
      </c>
      <c r="G320" s="71">
        <v>0</v>
      </c>
      <c r="H320" s="72">
        <v>3540.222</v>
      </c>
      <c r="I320" s="71">
        <v>0</v>
      </c>
    </row>
    <row r="321" spans="1:9" s="66" customFormat="1" ht="15" customHeight="1">
      <c r="A321" s="100" t="s">
        <v>48</v>
      </c>
      <c r="B321" s="93" t="s">
        <v>47</v>
      </c>
      <c r="C321" s="94" t="s">
        <v>75</v>
      </c>
      <c r="D321" s="94" t="s">
        <v>57</v>
      </c>
      <c r="E321" s="94"/>
      <c r="F321" s="94"/>
      <c r="G321" s="69">
        <f>G322+G330+G340</f>
        <v>20338.07003</v>
      </c>
      <c r="H321" s="69">
        <f>H322+H330</f>
        <v>5406.24821</v>
      </c>
      <c r="I321" s="69">
        <f>I322+I330</f>
        <v>5643.73538</v>
      </c>
    </row>
    <row r="322" spans="1:9" s="66" customFormat="1" ht="15" customHeight="1">
      <c r="A322" s="100" t="s">
        <v>18</v>
      </c>
      <c r="B322" s="93" t="s">
        <v>47</v>
      </c>
      <c r="C322" s="94" t="s">
        <v>75</v>
      </c>
      <c r="D322" s="94" t="s">
        <v>56</v>
      </c>
      <c r="E322" s="94"/>
      <c r="F322" s="94"/>
      <c r="G322" s="69">
        <f aca="true" t="shared" si="32" ref="G322:I325">G323</f>
        <v>18124.8259</v>
      </c>
      <c r="H322" s="69">
        <f t="shared" si="32"/>
        <v>5406.24821</v>
      </c>
      <c r="I322" s="69">
        <f t="shared" si="32"/>
        <v>5643.73538</v>
      </c>
    </row>
    <row r="323" spans="1:9" s="66" customFormat="1" ht="27.75" customHeight="1">
      <c r="A323" s="92" t="s">
        <v>44</v>
      </c>
      <c r="B323" s="89" t="s">
        <v>47</v>
      </c>
      <c r="C323" s="81" t="s">
        <v>75</v>
      </c>
      <c r="D323" s="81" t="s">
        <v>56</v>
      </c>
      <c r="E323" s="81" t="s">
        <v>90</v>
      </c>
      <c r="F323" s="81"/>
      <c r="G323" s="71">
        <f t="shared" si="32"/>
        <v>18124.8259</v>
      </c>
      <c r="H323" s="71">
        <f t="shared" si="32"/>
        <v>5406.24821</v>
      </c>
      <c r="I323" s="71">
        <f t="shared" si="32"/>
        <v>5643.73538</v>
      </c>
    </row>
    <row r="324" spans="1:9" s="66" customFormat="1" ht="15.75" customHeight="1">
      <c r="A324" s="88" t="s">
        <v>310</v>
      </c>
      <c r="B324" s="89" t="s">
        <v>47</v>
      </c>
      <c r="C324" s="81" t="s">
        <v>75</v>
      </c>
      <c r="D324" s="81" t="s">
        <v>56</v>
      </c>
      <c r="E324" s="81" t="s">
        <v>312</v>
      </c>
      <c r="F324" s="81"/>
      <c r="G324" s="71">
        <f t="shared" si="32"/>
        <v>18124.8259</v>
      </c>
      <c r="H324" s="71">
        <f t="shared" si="32"/>
        <v>5406.24821</v>
      </c>
      <c r="I324" s="71">
        <f t="shared" si="32"/>
        <v>5643.73538</v>
      </c>
    </row>
    <row r="325" spans="1:9" s="66" customFormat="1" ht="24" customHeight="1">
      <c r="A325" s="112" t="s">
        <v>311</v>
      </c>
      <c r="B325" s="89" t="s">
        <v>47</v>
      </c>
      <c r="C325" s="81" t="s">
        <v>75</v>
      </c>
      <c r="D325" s="81" t="s">
        <v>56</v>
      </c>
      <c r="E325" s="81" t="s">
        <v>313</v>
      </c>
      <c r="F325" s="81"/>
      <c r="G325" s="71">
        <f t="shared" si="32"/>
        <v>18124.8259</v>
      </c>
      <c r="H325" s="71">
        <f t="shared" si="32"/>
        <v>5406.24821</v>
      </c>
      <c r="I325" s="71">
        <f t="shared" si="32"/>
        <v>5643.73538</v>
      </c>
    </row>
    <row r="326" spans="1:9" s="66" customFormat="1" ht="34.5" customHeight="1">
      <c r="A326" s="112" t="s">
        <v>354</v>
      </c>
      <c r="B326" s="89" t="s">
        <v>47</v>
      </c>
      <c r="C326" s="81" t="s">
        <v>75</v>
      </c>
      <c r="D326" s="81" t="s">
        <v>56</v>
      </c>
      <c r="E326" s="81" t="s">
        <v>314</v>
      </c>
      <c r="F326" s="81"/>
      <c r="G326" s="71">
        <f>G327+G328+G329</f>
        <v>18124.8259</v>
      </c>
      <c r="H326" s="71">
        <f>H327+H328+H329</f>
        <v>5406.24821</v>
      </c>
      <c r="I326" s="71">
        <f>I327+I328+I329</f>
        <v>5643.73538</v>
      </c>
    </row>
    <row r="327" spans="1:9" s="66" customFormat="1" ht="15.75" customHeight="1">
      <c r="A327" s="113" t="s">
        <v>126</v>
      </c>
      <c r="B327" s="89" t="s">
        <v>47</v>
      </c>
      <c r="C327" s="81" t="s">
        <v>75</v>
      </c>
      <c r="D327" s="81" t="s">
        <v>56</v>
      </c>
      <c r="E327" s="81" t="s">
        <v>314</v>
      </c>
      <c r="F327" s="81" t="s">
        <v>299</v>
      </c>
      <c r="G327" s="71">
        <v>12463.4835</v>
      </c>
      <c r="H327" s="71">
        <v>4656.06411</v>
      </c>
      <c r="I327" s="71">
        <v>4866.33592</v>
      </c>
    </row>
    <row r="328" spans="1:11" s="66" customFormat="1" ht="15.75" customHeight="1">
      <c r="A328" s="95" t="s">
        <v>124</v>
      </c>
      <c r="B328" s="89" t="s">
        <v>47</v>
      </c>
      <c r="C328" s="81" t="s">
        <v>75</v>
      </c>
      <c r="D328" s="81" t="s">
        <v>56</v>
      </c>
      <c r="E328" s="81" t="s">
        <v>314</v>
      </c>
      <c r="F328" s="81" t="s">
        <v>64</v>
      </c>
      <c r="G328" s="58">
        <v>4969.3424</v>
      </c>
      <c r="H328" s="71">
        <v>750.1841</v>
      </c>
      <c r="I328" s="71">
        <v>777.39946</v>
      </c>
      <c r="K328" s="137"/>
    </row>
    <row r="329" spans="1:9" s="66" customFormat="1" ht="15.75" customHeight="1">
      <c r="A329" s="95" t="s">
        <v>296</v>
      </c>
      <c r="B329" s="89" t="s">
        <v>47</v>
      </c>
      <c r="C329" s="81" t="s">
        <v>75</v>
      </c>
      <c r="D329" s="81" t="s">
        <v>56</v>
      </c>
      <c r="E329" s="81" t="s">
        <v>314</v>
      </c>
      <c r="F329" s="81" t="s">
        <v>298</v>
      </c>
      <c r="G329" s="71">
        <v>692</v>
      </c>
      <c r="H329" s="71">
        <v>0</v>
      </c>
      <c r="I329" s="71">
        <v>0</v>
      </c>
    </row>
    <row r="330" spans="1:9" s="66" customFormat="1" ht="15" customHeight="1">
      <c r="A330" s="100" t="s">
        <v>156</v>
      </c>
      <c r="B330" s="93" t="s">
        <v>47</v>
      </c>
      <c r="C330" s="94" t="s">
        <v>75</v>
      </c>
      <c r="D330" s="94" t="s">
        <v>69</v>
      </c>
      <c r="E330" s="81"/>
      <c r="F330" s="81"/>
      <c r="G330" s="69">
        <f>G331</f>
        <v>1998.24413</v>
      </c>
      <c r="H330" s="69">
        <f>H331</f>
        <v>0</v>
      </c>
      <c r="I330" s="69">
        <f>I331</f>
        <v>0</v>
      </c>
    </row>
    <row r="331" spans="1:9" s="66" customFormat="1" ht="24" customHeight="1">
      <c r="A331" s="92" t="s">
        <v>44</v>
      </c>
      <c r="B331" s="93" t="s">
        <v>47</v>
      </c>
      <c r="C331" s="94" t="s">
        <v>75</v>
      </c>
      <c r="D331" s="94" t="s">
        <v>69</v>
      </c>
      <c r="E331" s="94" t="s">
        <v>90</v>
      </c>
      <c r="F331" s="94"/>
      <c r="G331" s="69">
        <f>G336+G335</f>
        <v>1998.24413</v>
      </c>
      <c r="H331" s="69">
        <f>H338</f>
        <v>0</v>
      </c>
      <c r="I331" s="69">
        <f>I338</f>
        <v>0</v>
      </c>
    </row>
    <row r="332" spans="1:9" s="66" customFormat="1" ht="24" customHeight="1">
      <c r="A332" s="114" t="s">
        <v>367</v>
      </c>
      <c r="B332" s="89" t="s">
        <v>47</v>
      </c>
      <c r="C332" s="81" t="s">
        <v>75</v>
      </c>
      <c r="D332" s="81" t="s">
        <v>69</v>
      </c>
      <c r="E332" s="81" t="s">
        <v>368</v>
      </c>
      <c r="F332" s="81"/>
      <c r="G332" s="71">
        <f>G333</f>
        <v>319.73413</v>
      </c>
      <c r="H332" s="71">
        <v>0</v>
      </c>
      <c r="I332" s="71">
        <v>0</v>
      </c>
    </row>
    <row r="333" spans="1:9" s="66" customFormat="1" ht="24" customHeight="1">
      <c r="A333" s="114" t="s">
        <v>369</v>
      </c>
      <c r="B333" s="89" t="s">
        <v>47</v>
      </c>
      <c r="C333" s="81" t="s">
        <v>75</v>
      </c>
      <c r="D333" s="81" t="s">
        <v>69</v>
      </c>
      <c r="E333" s="81" t="s">
        <v>370</v>
      </c>
      <c r="F333" s="81"/>
      <c r="G333" s="71">
        <f>G334</f>
        <v>319.73413</v>
      </c>
      <c r="H333" s="71">
        <v>0</v>
      </c>
      <c r="I333" s="71">
        <v>0</v>
      </c>
    </row>
    <row r="334" spans="1:9" s="66" customFormat="1" ht="24" customHeight="1">
      <c r="A334" s="88" t="s">
        <v>371</v>
      </c>
      <c r="B334" s="124" t="s">
        <v>47</v>
      </c>
      <c r="C334" s="81" t="s">
        <v>75</v>
      </c>
      <c r="D334" s="81" t="s">
        <v>69</v>
      </c>
      <c r="E334" s="81" t="s">
        <v>372</v>
      </c>
      <c r="F334" s="81"/>
      <c r="G334" s="71">
        <f>G335</f>
        <v>319.73413</v>
      </c>
      <c r="H334" s="71">
        <v>0</v>
      </c>
      <c r="I334" s="71">
        <v>0</v>
      </c>
    </row>
    <row r="335" spans="1:9" s="66" customFormat="1" ht="24" customHeight="1">
      <c r="A335" s="88" t="s">
        <v>88</v>
      </c>
      <c r="B335" s="124" t="s">
        <v>47</v>
      </c>
      <c r="C335" s="81" t="s">
        <v>75</v>
      </c>
      <c r="D335" s="81" t="s">
        <v>69</v>
      </c>
      <c r="E335" s="81" t="s">
        <v>372</v>
      </c>
      <c r="F335" s="81" t="s">
        <v>84</v>
      </c>
      <c r="G335" s="71">
        <v>319.73413</v>
      </c>
      <c r="H335" s="71">
        <v>0</v>
      </c>
      <c r="I335" s="71">
        <v>0</v>
      </c>
    </row>
    <row r="336" spans="1:9" s="66" customFormat="1" ht="16.5" customHeight="1">
      <c r="A336" s="112" t="s">
        <v>262</v>
      </c>
      <c r="B336" s="89" t="s">
        <v>47</v>
      </c>
      <c r="C336" s="81" t="s">
        <v>75</v>
      </c>
      <c r="D336" s="81" t="s">
        <v>69</v>
      </c>
      <c r="E336" s="81" t="s">
        <v>265</v>
      </c>
      <c r="F336" s="81"/>
      <c r="G336" s="71">
        <f aca="true" t="shared" si="33" ref="G336:I337">G337</f>
        <v>1678.51</v>
      </c>
      <c r="H336" s="71">
        <f t="shared" si="33"/>
        <v>0</v>
      </c>
      <c r="I336" s="71">
        <f t="shared" si="33"/>
        <v>0</v>
      </c>
    </row>
    <row r="337" spans="1:9" s="66" customFormat="1" ht="25.5" customHeight="1">
      <c r="A337" s="138" t="s">
        <v>405</v>
      </c>
      <c r="B337" s="89" t="s">
        <v>47</v>
      </c>
      <c r="C337" s="81" t="s">
        <v>75</v>
      </c>
      <c r="D337" s="81" t="s">
        <v>69</v>
      </c>
      <c r="E337" s="81" t="s">
        <v>266</v>
      </c>
      <c r="F337" s="81"/>
      <c r="G337" s="71">
        <f t="shared" si="33"/>
        <v>1678.51</v>
      </c>
      <c r="H337" s="71">
        <f t="shared" si="33"/>
        <v>0</v>
      </c>
      <c r="I337" s="71">
        <f t="shared" si="33"/>
        <v>0</v>
      </c>
    </row>
    <row r="338" spans="1:9" s="66" customFormat="1" ht="27" customHeight="1">
      <c r="A338" s="138" t="s">
        <v>406</v>
      </c>
      <c r="B338" s="89" t="s">
        <v>47</v>
      </c>
      <c r="C338" s="81" t="s">
        <v>75</v>
      </c>
      <c r="D338" s="81" t="s">
        <v>69</v>
      </c>
      <c r="E338" s="81" t="s">
        <v>264</v>
      </c>
      <c r="F338" s="81"/>
      <c r="G338" s="71">
        <f>G339</f>
        <v>1678.51</v>
      </c>
      <c r="H338" s="71">
        <v>0</v>
      </c>
      <c r="I338" s="71">
        <v>0</v>
      </c>
    </row>
    <row r="339" spans="1:9" s="66" customFormat="1" ht="16.5" customHeight="1">
      <c r="A339" s="88" t="s">
        <v>88</v>
      </c>
      <c r="B339" s="89" t="s">
        <v>47</v>
      </c>
      <c r="C339" s="81" t="s">
        <v>75</v>
      </c>
      <c r="D339" s="81" t="s">
        <v>69</v>
      </c>
      <c r="E339" s="81" t="s">
        <v>264</v>
      </c>
      <c r="F339" s="81" t="s">
        <v>84</v>
      </c>
      <c r="G339" s="71">
        <v>1678.51</v>
      </c>
      <c r="H339" s="71">
        <v>0</v>
      </c>
      <c r="I339" s="71">
        <v>0</v>
      </c>
    </row>
    <row r="340" spans="1:9" s="66" customFormat="1" ht="16.5" customHeight="1">
      <c r="A340" s="100" t="s">
        <v>343</v>
      </c>
      <c r="B340" s="93" t="s">
        <v>47</v>
      </c>
      <c r="C340" s="94" t="s">
        <v>75</v>
      </c>
      <c r="D340" s="94" t="s">
        <v>83</v>
      </c>
      <c r="E340" s="81"/>
      <c r="F340" s="81"/>
      <c r="G340" s="69">
        <f aca="true" t="shared" si="34" ref="G340:I344">G341</f>
        <v>215</v>
      </c>
      <c r="H340" s="69">
        <f t="shared" si="34"/>
        <v>0</v>
      </c>
      <c r="I340" s="69">
        <f t="shared" si="34"/>
        <v>0</v>
      </c>
    </row>
    <row r="341" spans="1:9" s="66" customFormat="1" ht="23.25" customHeight="1">
      <c r="A341" s="92" t="s">
        <v>44</v>
      </c>
      <c r="B341" s="93" t="s">
        <v>47</v>
      </c>
      <c r="C341" s="94" t="s">
        <v>75</v>
      </c>
      <c r="D341" s="94" t="s">
        <v>83</v>
      </c>
      <c r="E341" s="94" t="s">
        <v>90</v>
      </c>
      <c r="F341" s="81"/>
      <c r="G341" s="69">
        <f t="shared" si="34"/>
        <v>215</v>
      </c>
      <c r="H341" s="69">
        <f t="shared" si="34"/>
        <v>0</v>
      </c>
      <c r="I341" s="69">
        <f t="shared" si="34"/>
        <v>0</v>
      </c>
    </row>
    <row r="342" spans="1:9" s="66" customFormat="1" ht="25.5" customHeight="1">
      <c r="A342" s="95" t="s">
        <v>336</v>
      </c>
      <c r="B342" s="89" t="s">
        <v>47</v>
      </c>
      <c r="C342" s="81" t="s">
        <v>75</v>
      </c>
      <c r="D342" s="81" t="s">
        <v>83</v>
      </c>
      <c r="E342" s="81" t="s">
        <v>339</v>
      </c>
      <c r="F342" s="81"/>
      <c r="G342" s="71">
        <f t="shared" si="34"/>
        <v>215</v>
      </c>
      <c r="H342" s="71">
        <f t="shared" si="34"/>
        <v>0</v>
      </c>
      <c r="I342" s="71">
        <f t="shared" si="34"/>
        <v>0</v>
      </c>
    </row>
    <row r="343" spans="1:9" s="66" customFormat="1" ht="16.5" customHeight="1">
      <c r="A343" s="95" t="s">
        <v>337</v>
      </c>
      <c r="B343" s="89" t="s">
        <v>47</v>
      </c>
      <c r="C343" s="81" t="s">
        <v>75</v>
      </c>
      <c r="D343" s="81" t="s">
        <v>83</v>
      </c>
      <c r="E343" s="81" t="s">
        <v>340</v>
      </c>
      <c r="F343" s="81"/>
      <c r="G343" s="71">
        <f t="shared" si="34"/>
        <v>215</v>
      </c>
      <c r="H343" s="71">
        <f t="shared" si="34"/>
        <v>0</v>
      </c>
      <c r="I343" s="71">
        <f t="shared" si="34"/>
        <v>0</v>
      </c>
    </row>
    <row r="344" spans="1:9" s="66" customFormat="1" ht="16.5" customHeight="1">
      <c r="A344" s="95" t="s">
        <v>338</v>
      </c>
      <c r="B344" s="89" t="s">
        <v>47</v>
      </c>
      <c r="C344" s="81" t="s">
        <v>75</v>
      </c>
      <c r="D344" s="81" t="s">
        <v>83</v>
      </c>
      <c r="E344" s="81" t="s">
        <v>341</v>
      </c>
      <c r="F344" s="81"/>
      <c r="G344" s="71">
        <f t="shared" si="34"/>
        <v>215</v>
      </c>
      <c r="H344" s="71">
        <f t="shared" si="34"/>
        <v>0</v>
      </c>
      <c r="I344" s="71">
        <f t="shared" si="34"/>
        <v>0</v>
      </c>
    </row>
    <row r="345" spans="1:9" s="66" customFormat="1" ht="16.5" customHeight="1">
      <c r="A345" s="95" t="s">
        <v>124</v>
      </c>
      <c r="B345" s="89" t="s">
        <v>47</v>
      </c>
      <c r="C345" s="81" t="s">
        <v>75</v>
      </c>
      <c r="D345" s="81" t="s">
        <v>83</v>
      </c>
      <c r="E345" s="81" t="s">
        <v>341</v>
      </c>
      <c r="F345" s="81" t="s">
        <v>64</v>
      </c>
      <c r="G345" s="58">
        <v>215</v>
      </c>
      <c r="H345" s="71">
        <v>0</v>
      </c>
      <c r="I345" s="71">
        <v>0</v>
      </c>
    </row>
    <row r="346" spans="1:9" s="66" customFormat="1" ht="27" customHeight="1">
      <c r="A346" s="125" t="s">
        <v>153</v>
      </c>
      <c r="B346" s="93" t="s">
        <v>47</v>
      </c>
      <c r="C346" s="94" t="s">
        <v>74</v>
      </c>
      <c r="D346" s="94" t="s">
        <v>56</v>
      </c>
      <c r="E346" s="94"/>
      <c r="F346" s="94"/>
      <c r="G346" s="69">
        <f aca="true" t="shared" si="35" ref="G346:I348">G347</f>
        <v>400</v>
      </c>
      <c r="H346" s="69">
        <f t="shared" si="35"/>
        <v>300</v>
      </c>
      <c r="I346" s="69">
        <f t="shared" si="35"/>
        <v>200</v>
      </c>
    </row>
    <row r="347" spans="1:9" s="66" customFormat="1" ht="15.75" customHeight="1">
      <c r="A347" s="88" t="s">
        <v>27</v>
      </c>
      <c r="B347" s="89" t="s">
        <v>47</v>
      </c>
      <c r="C347" s="81" t="s">
        <v>74</v>
      </c>
      <c r="D347" s="81" t="s">
        <v>56</v>
      </c>
      <c r="E347" s="81" t="s">
        <v>99</v>
      </c>
      <c r="F347" s="94"/>
      <c r="G347" s="71">
        <f t="shared" si="35"/>
        <v>400</v>
      </c>
      <c r="H347" s="71">
        <f t="shared" si="35"/>
        <v>300</v>
      </c>
      <c r="I347" s="71">
        <f t="shared" si="35"/>
        <v>200</v>
      </c>
    </row>
    <row r="348" spans="1:9" s="66" customFormat="1" ht="15" customHeight="1">
      <c r="A348" s="88" t="s">
        <v>28</v>
      </c>
      <c r="B348" s="89" t="s">
        <v>47</v>
      </c>
      <c r="C348" s="81" t="s">
        <v>74</v>
      </c>
      <c r="D348" s="81" t="s">
        <v>56</v>
      </c>
      <c r="E348" s="81" t="s">
        <v>65</v>
      </c>
      <c r="F348" s="94"/>
      <c r="G348" s="71">
        <f t="shared" si="35"/>
        <v>400</v>
      </c>
      <c r="H348" s="71">
        <f t="shared" si="35"/>
        <v>300</v>
      </c>
      <c r="I348" s="71">
        <f t="shared" si="35"/>
        <v>200</v>
      </c>
    </row>
    <row r="349" spans="1:9" s="66" customFormat="1" ht="14.25" customHeight="1">
      <c r="A349" s="88" t="s">
        <v>28</v>
      </c>
      <c r="B349" s="89" t="s">
        <v>47</v>
      </c>
      <c r="C349" s="81" t="s">
        <v>74</v>
      </c>
      <c r="D349" s="81" t="s">
        <v>56</v>
      </c>
      <c r="E349" s="81" t="s">
        <v>65</v>
      </c>
      <c r="F349" s="94"/>
      <c r="G349" s="71">
        <f>G351</f>
        <v>400</v>
      </c>
      <c r="H349" s="71">
        <f>H350</f>
        <v>300</v>
      </c>
      <c r="I349" s="71">
        <f>I350</f>
        <v>200</v>
      </c>
    </row>
    <row r="350" spans="1:9" s="66" customFormat="1" ht="15.75" customHeight="1">
      <c r="A350" s="88" t="s">
        <v>123</v>
      </c>
      <c r="B350" s="89" t="s">
        <v>47</v>
      </c>
      <c r="C350" s="81" t="s">
        <v>74</v>
      </c>
      <c r="D350" s="81" t="s">
        <v>56</v>
      </c>
      <c r="E350" s="81" t="s">
        <v>152</v>
      </c>
      <c r="F350" s="94"/>
      <c r="G350" s="71">
        <f>G351</f>
        <v>400</v>
      </c>
      <c r="H350" s="71">
        <f>H351</f>
        <v>300</v>
      </c>
      <c r="I350" s="71">
        <f>I351</f>
        <v>200</v>
      </c>
    </row>
    <row r="351" spans="1:9" s="66" customFormat="1" ht="14.25" customHeight="1">
      <c r="A351" s="88" t="s">
        <v>23</v>
      </c>
      <c r="B351" s="89" t="s">
        <v>47</v>
      </c>
      <c r="C351" s="81" t="s">
        <v>74</v>
      </c>
      <c r="D351" s="81" t="s">
        <v>56</v>
      </c>
      <c r="E351" s="81" t="s">
        <v>152</v>
      </c>
      <c r="F351" s="81" t="s">
        <v>22</v>
      </c>
      <c r="G351" s="71">
        <v>400</v>
      </c>
      <c r="H351" s="71">
        <v>300</v>
      </c>
      <c r="I351" s="71">
        <v>200</v>
      </c>
    </row>
    <row r="352" spans="1:9" s="66" customFormat="1" ht="18" customHeight="1">
      <c r="A352" s="105" t="s">
        <v>42</v>
      </c>
      <c r="B352" s="106" t="s">
        <v>104</v>
      </c>
      <c r="C352" s="81"/>
      <c r="D352" s="81"/>
      <c r="E352" s="94"/>
      <c r="F352" s="81"/>
      <c r="G352" s="69">
        <f>G353</f>
        <v>3217.23905</v>
      </c>
      <c r="H352" s="69">
        <f>H353</f>
        <v>3194.51646</v>
      </c>
      <c r="I352" s="69">
        <f>I353</f>
        <v>3318.90511</v>
      </c>
    </row>
    <row r="353" spans="1:9" s="66" customFormat="1" ht="14.25" customHeight="1">
      <c r="A353" s="100" t="s">
        <v>1</v>
      </c>
      <c r="B353" s="102" t="s">
        <v>104</v>
      </c>
      <c r="C353" s="94" t="s">
        <v>56</v>
      </c>
      <c r="D353" s="94" t="s">
        <v>57</v>
      </c>
      <c r="E353" s="94"/>
      <c r="F353" s="94"/>
      <c r="G353" s="69">
        <f>G354+G360</f>
        <v>3217.23905</v>
      </c>
      <c r="H353" s="69">
        <f>H354+H360</f>
        <v>3194.51646</v>
      </c>
      <c r="I353" s="69">
        <f>I354+I360</f>
        <v>3318.90511</v>
      </c>
    </row>
    <row r="354" spans="1:9" s="66" customFormat="1" ht="27.75" customHeight="1">
      <c r="A354" s="100" t="s">
        <v>41</v>
      </c>
      <c r="B354" s="102" t="s">
        <v>104</v>
      </c>
      <c r="C354" s="94" t="s">
        <v>56</v>
      </c>
      <c r="D354" s="94" t="s">
        <v>69</v>
      </c>
      <c r="E354" s="81"/>
      <c r="F354" s="81"/>
      <c r="G354" s="69">
        <f aca="true" t="shared" si="36" ref="G354:I358">G355</f>
        <v>1554.62</v>
      </c>
      <c r="H354" s="70">
        <f t="shared" si="36"/>
        <v>1602.55</v>
      </c>
      <c r="I354" s="70">
        <f t="shared" si="36"/>
        <v>1666.66</v>
      </c>
    </row>
    <row r="355" spans="1:9" s="66" customFormat="1" ht="27.75" customHeight="1">
      <c r="A355" s="92" t="s">
        <v>127</v>
      </c>
      <c r="B355" s="89" t="s">
        <v>104</v>
      </c>
      <c r="C355" s="81" t="s">
        <v>56</v>
      </c>
      <c r="D355" s="81" t="s">
        <v>69</v>
      </c>
      <c r="E355" s="81" t="s">
        <v>132</v>
      </c>
      <c r="F355" s="81"/>
      <c r="G355" s="71">
        <f t="shared" si="36"/>
        <v>1554.62</v>
      </c>
      <c r="H355" s="72">
        <f t="shared" si="36"/>
        <v>1602.55</v>
      </c>
      <c r="I355" s="72">
        <f t="shared" si="36"/>
        <v>1666.66</v>
      </c>
    </row>
    <row r="356" spans="1:9" s="66" customFormat="1" ht="14.25" customHeight="1">
      <c r="A356" s="88" t="s">
        <v>36</v>
      </c>
      <c r="B356" s="89" t="s">
        <v>104</v>
      </c>
      <c r="C356" s="81" t="s">
        <v>56</v>
      </c>
      <c r="D356" s="81" t="s">
        <v>69</v>
      </c>
      <c r="E356" s="81" t="s">
        <v>68</v>
      </c>
      <c r="F356" s="81"/>
      <c r="G356" s="71">
        <f t="shared" si="36"/>
        <v>1554.62</v>
      </c>
      <c r="H356" s="72">
        <f t="shared" si="36"/>
        <v>1602.55</v>
      </c>
      <c r="I356" s="72">
        <f t="shared" si="36"/>
        <v>1666.66</v>
      </c>
    </row>
    <row r="357" spans="1:9" s="66" customFormat="1" ht="15" customHeight="1">
      <c r="A357" s="88" t="s">
        <v>28</v>
      </c>
      <c r="B357" s="89" t="s">
        <v>104</v>
      </c>
      <c r="C357" s="81" t="s">
        <v>56</v>
      </c>
      <c r="D357" s="81" t="s">
        <v>69</v>
      </c>
      <c r="E357" s="81" t="s">
        <v>70</v>
      </c>
      <c r="F357" s="81"/>
      <c r="G357" s="71">
        <f t="shared" si="36"/>
        <v>1554.62</v>
      </c>
      <c r="H357" s="72">
        <f t="shared" si="36"/>
        <v>1602.55</v>
      </c>
      <c r="I357" s="72">
        <f t="shared" si="36"/>
        <v>1666.66</v>
      </c>
    </row>
    <row r="358" spans="1:9" s="66" customFormat="1" ht="15.75" customHeight="1">
      <c r="A358" s="88" t="s">
        <v>129</v>
      </c>
      <c r="B358" s="89" t="s">
        <v>104</v>
      </c>
      <c r="C358" s="81" t="s">
        <v>56</v>
      </c>
      <c r="D358" s="81" t="s">
        <v>69</v>
      </c>
      <c r="E358" s="81" t="s">
        <v>133</v>
      </c>
      <c r="F358" s="81"/>
      <c r="G358" s="71">
        <f t="shared" si="36"/>
        <v>1554.62</v>
      </c>
      <c r="H358" s="72">
        <f t="shared" si="36"/>
        <v>1602.55</v>
      </c>
      <c r="I358" s="72">
        <f t="shared" si="36"/>
        <v>1666.66</v>
      </c>
    </row>
    <row r="359" spans="1:9" s="66" customFormat="1" ht="16.5" customHeight="1">
      <c r="A359" s="88" t="s">
        <v>63</v>
      </c>
      <c r="B359" s="89" t="s">
        <v>104</v>
      </c>
      <c r="C359" s="81" t="s">
        <v>56</v>
      </c>
      <c r="D359" s="81" t="s">
        <v>69</v>
      </c>
      <c r="E359" s="81" t="s">
        <v>133</v>
      </c>
      <c r="F359" s="81" t="s">
        <v>59</v>
      </c>
      <c r="G359" s="71">
        <v>1554.62</v>
      </c>
      <c r="H359" s="71">
        <v>1602.55</v>
      </c>
      <c r="I359" s="71">
        <v>1666.66</v>
      </c>
    </row>
    <row r="360" spans="1:9" s="66" customFormat="1" ht="37.5" customHeight="1">
      <c r="A360" s="125" t="s">
        <v>169</v>
      </c>
      <c r="B360" s="102" t="s">
        <v>104</v>
      </c>
      <c r="C360" s="94" t="s">
        <v>56</v>
      </c>
      <c r="D360" s="94" t="s">
        <v>73</v>
      </c>
      <c r="E360" s="109"/>
      <c r="F360" s="109"/>
      <c r="G360" s="69">
        <f aca="true" t="shared" si="37" ref="G360:I363">G361</f>
        <v>1662.61905</v>
      </c>
      <c r="H360" s="70">
        <f t="shared" si="37"/>
        <v>1591.96646</v>
      </c>
      <c r="I360" s="70">
        <f t="shared" si="37"/>
        <v>1652.24511</v>
      </c>
    </row>
    <row r="361" spans="1:9" s="66" customFormat="1" ht="21" customHeight="1">
      <c r="A361" s="92" t="s">
        <v>127</v>
      </c>
      <c r="B361" s="89" t="s">
        <v>104</v>
      </c>
      <c r="C361" s="81" t="s">
        <v>56</v>
      </c>
      <c r="D361" s="81" t="s">
        <v>73</v>
      </c>
      <c r="E361" s="81" t="s">
        <v>107</v>
      </c>
      <c r="F361" s="109"/>
      <c r="G361" s="69">
        <f t="shared" si="37"/>
        <v>1662.61905</v>
      </c>
      <c r="H361" s="70">
        <f t="shared" si="37"/>
        <v>1591.96646</v>
      </c>
      <c r="I361" s="70">
        <f t="shared" si="37"/>
        <v>1652.24511</v>
      </c>
    </row>
    <row r="362" spans="1:9" s="66" customFormat="1" ht="14.25" customHeight="1">
      <c r="A362" s="88" t="s">
        <v>26</v>
      </c>
      <c r="B362" s="89" t="s">
        <v>104</v>
      </c>
      <c r="C362" s="81" t="s">
        <v>56</v>
      </c>
      <c r="D362" s="81" t="s">
        <v>73</v>
      </c>
      <c r="E362" s="81" t="s">
        <v>61</v>
      </c>
      <c r="F362" s="109"/>
      <c r="G362" s="71">
        <f t="shared" si="37"/>
        <v>1662.61905</v>
      </c>
      <c r="H362" s="72">
        <f t="shared" si="37"/>
        <v>1591.96646</v>
      </c>
      <c r="I362" s="72">
        <f t="shared" si="37"/>
        <v>1652.24511</v>
      </c>
    </row>
    <row r="363" spans="1:9" s="66" customFormat="1" ht="13.5" customHeight="1">
      <c r="A363" s="88" t="s">
        <v>28</v>
      </c>
      <c r="B363" s="89" t="s">
        <v>104</v>
      </c>
      <c r="C363" s="81" t="s">
        <v>56</v>
      </c>
      <c r="D363" s="81" t="s">
        <v>73</v>
      </c>
      <c r="E363" s="81" t="s">
        <v>72</v>
      </c>
      <c r="F363" s="109"/>
      <c r="G363" s="71">
        <f t="shared" si="37"/>
        <v>1662.61905</v>
      </c>
      <c r="H363" s="72">
        <f t="shared" si="37"/>
        <v>1591.96646</v>
      </c>
      <c r="I363" s="72">
        <f t="shared" si="37"/>
        <v>1652.24511</v>
      </c>
    </row>
    <row r="364" spans="1:9" s="66" customFormat="1" ht="16.5" customHeight="1">
      <c r="A364" s="88" t="s">
        <v>129</v>
      </c>
      <c r="B364" s="89" t="s">
        <v>104</v>
      </c>
      <c r="C364" s="81" t="s">
        <v>56</v>
      </c>
      <c r="D364" s="81" t="s">
        <v>73</v>
      </c>
      <c r="E364" s="81" t="s">
        <v>122</v>
      </c>
      <c r="F364" s="81"/>
      <c r="G364" s="71">
        <f>G365+G367+G366</f>
        <v>1662.61905</v>
      </c>
      <c r="H364" s="72">
        <f>H365+H367</f>
        <v>1591.96646</v>
      </c>
      <c r="I364" s="72">
        <f>I365+I367</f>
        <v>1652.24511</v>
      </c>
    </row>
    <row r="365" spans="1:9" s="66" customFormat="1" ht="15.75" customHeight="1">
      <c r="A365" s="88" t="s">
        <v>63</v>
      </c>
      <c r="B365" s="89" t="s">
        <v>104</v>
      </c>
      <c r="C365" s="81" t="s">
        <v>56</v>
      </c>
      <c r="D365" s="81" t="s">
        <v>73</v>
      </c>
      <c r="E365" s="81" t="s">
        <v>122</v>
      </c>
      <c r="F365" s="81" t="s">
        <v>59</v>
      </c>
      <c r="G365" s="71">
        <v>1459.00621</v>
      </c>
      <c r="H365" s="72">
        <v>1506.96646</v>
      </c>
      <c r="I365" s="72">
        <v>1567.24511</v>
      </c>
    </row>
    <row r="366" spans="1:9" s="66" customFormat="1" ht="15.75" customHeight="1">
      <c r="A366" s="95" t="s">
        <v>296</v>
      </c>
      <c r="B366" s="89" t="s">
        <v>47</v>
      </c>
      <c r="C366" s="81" t="s">
        <v>56</v>
      </c>
      <c r="D366" s="81" t="s">
        <v>58</v>
      </c>
      <c r="E366" s="81" t="s">
        <v>122</v>
      </c>
      <c r="F366" s="81" t="s">
        <v>298</v>
      </c>
      <c r="G366" s="71">
        <v>19.66284</v>
      </c>
      <c r="H366" s="71">
        <v>0</v>
      </c>
      <c r="I366" s="71">
        <v>0</v>
      </c>
    </row>
    <row r="367" spans="1:9" s="66" customFormat="1" ht="17.25" customHeight="1">
      <c r="A367" s="88" t="s">
        <v>110</v>
      </c>
      <c r="B367" s="89" t="s">
        <v>104</v>
      </c>
      <c r="C367" s="81" t="s">
        <v>56</v>
      </c>
      <c r="D367" s="81" t="s">
        <v>73</v>
      </c>
      <c r="E367" s="81" t="s">
        <v>122</v>
      </c>
      <c r="F367" s="81" t="s">
        <v>64</v>
      </c>
      <c r="G367" s="71">
        <v>183.95</v>
      </c>
      <c r="H367" s="72">
        <v>85</v>
      </c>
      <c r="I367" s="72">
        <v>85</v>
      </c>
    </row>
  </sheetData>
  <mergeCells count="15">
    <mergeCell ref="F3:G3"/>
    <mergeCell ref="H3:I3"/>
    <mergeCell ref="F1:G1"/>
    <mergeCell ref="H1:I1"/>
    <mergeCell ref="F2:G2"/>
    <mergeCell ref="H2:I2"/>
    <mergeCell ref="F4:G4"/>
    <mergeCell ref="A5:I5"/>
    <mergeCell ref="A6:A7"/>
    <mergeCell ref="B6:B7"/>
    <mergeCell ref="C6:C7"/>
    <mergeCell ref="D6:D7"/>
    <mergeCell ref="E6:E7"/>
    <mergeCell ref="F6:F7"/>
    <mergeCell ref="G6:I6"/>
  </mergeCell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7"/>
  <sheetViews>
    <sheetView workbookViewId="0" topLeftCell="A316">
      <selection activeCell="G328" sqref="G328"/>
    </sheetView>
  </sheetViews>
  <sheetFormatPr defaultColWidth="9.00390625" defaultRowHeight="12.75"/>
  <cols>
    <col min="1" max="1" width="61.625" style="126" customWidth="1"/>
    <col min="2" max="2" width="4.75390625" style="127" customWidth="1"/>
    <col min="3" max="3" width="5.00390625" style="127" customWidth="1"/>
    <col min="4" max="4" width="4.375" style="127" customWidth="1"/>
    <col min="5" max="5" width="11.00390625" style="127" customWidth="1"/>
    <col min="6" max="6" width="5.375" style="127" customWidth="1"/>
    <col min="7" max="7" width="16.875" style="74" customWidth="1"/>
    <col min="8" max="8" width="20.375" style="74" customWidth="1"/>
    <col min="9" max="9" width="17.00390625" style="74" customWidth="1"/>
    <col min="10" max="16384" width="9.125" style="2" customWidth="1"/>
  </cols>
  <sheetData>
    <row r="1" spans="1:9" ht="12.75" customHeight="1">
      <c r="A1" s="96"/>
      <c r="B1" s="97"/>
      <c r="C1" s="97"/>
      <c r="D1" s="97"/>
      <c r="E1" s="98"/>
      <c r="F1" s="154"/>
      <c r="G1" s="154"/>
      <c r="H1" s="155" t="s">
        <v>17</v>
      </c>
      <c r="I1" s="155"/>
    </row>
    <row r="2" spans="1:9" ht="29.25" customHeight="1">
      <c r="A2" s="96"/>
      <c r="B2" s="97"/>
      <c r="C2" s="97"/>
      <c r="D2" s="97"/>
      <c r="E2" s="99"/>
      <c r="F2" s="147"/>
      <c r="G2" s="147"/>
      <c r="H2" s="153" t="s">
        <v>35</v>
      </c>
      <c r="I2" s="153"/>
    </row>
    <row r="3" spans="1:9" ht="15" customHeight="1">
      <c r="A3" s="96"/>
      <c r="B3" s="97"/>
      <c r="C3" s="97"/>
      <c r="D3" s="97"/>
      <c r="E3" s="99"/>
      <c r="F3" s="147"/>
      <c r="G3" s="147"/>
      <c r="H3" s="153" t="s">
        <v>327</v>
      </c>
      <c r="I3" s="153"/>
    </row>
    <row r="4" spans="1:9" ht="15.75" customHeight="1">
      <c r="A4" s="96"/>
      <c r="B4" s="97"/>
      <c r="C4" s="97"/>
      <c r="D4" s="97"/>
      <c r="E4" s="99"/>
      <c r="F4" s="147"/>
      <c r="G4" s="147"/>
      <c r="I4" s="74" t="s">
        <v>329</v>
      </c>
    </row>
    <row r="5" spans="1:9" ht="16.5" customHeight="1">
      <c r="A5" s="156" t="s">
        <v>328</v>
      </c>
      <c r="B5" s="156"/>
      <c r="C5" s="156"/>
      <c r="D5" s="156"/>
      <c r="E5" s="156"/>
      <c r="F5" s="156"/>
      <c r="G5" s="156"/>
      <c r="H5" s="156"/>
      <c r="I5" s="156"/>
    </row>
    <row r="6" spans="1:9" ht="13.5" customHeight="1">
      <c r="A6" s="149" t="s">
        <v>0</v>
      </c>
      <c r="B6" s="150" t="s">
        <v>52</v>
      </c>
      <c r="C6" s="151" t="s">
        <v>53</v>
      </c>
      <c r="D6" s="151" t="s">
        <v>55</v>
      </c>
      <c r="E6" s="151" t="s">
        <v>32</v>
      </c>
      <c r="F6" s="151" t="s">
        <v>33</v>
      </c>
      <c r="G6" s="152" t="s">
        <v>154</v>
      </c>
      <c r="H6" s="152"/>
      <c r="I6" s="152"/>
    </row>
    <row r="7" spans="1:9" ht="41.25" customHeight="1">
      <c r="A7" s="149"/>
      <c r="B7" s="150"/>
      <c r="C7" s="151"/>
      <c r="D7" s="151"/>
      <c r="E7" s="151"/>
      <c r="F7" s="151"/>
      <c r="G7" s="67" t="s">
        <v>165</v>
      </c>
      <c r="H7" s="67" t="s">
        <v>185</v>
      </c>
      <c r="I7" s="67" t="s">
        <v>268</v>
      </c>
    </row>
    <row r="8" spans="1:9" ht="12.75" customHeight="1">
      <c r="A8" s="88">
        <v>1</v>
      </c>
      <c r="B8" s="103">
        <v>2</v>
      </c>
      <c r="C8" s="81" t="s">
        <v>34</v>
      </c>
      <c r="D8" s="81" t="s">
        <v>13</v>
      </c>
      <c r="E8" s="81" t="s">
        <v>14</v>
      </c>
      <c r="F8" s="81" t="s">
        <v>54</v>
      </c>
      <c r="G8" s="68">
        <v>7</v>
      </c>
      <c r="H8" s="75">
        <v>8</v>
      </c>
      <c r="I8" s="75">
        <v>9</v>
      </c>
    </row>
    <row r="9" spans="1:9" s="66" customFormat="1" ht="17.25" customHeight="1">
      <c r="A9" s="104" t="s">
        <v>8</v>
      </c>
      <c r="B9" s="103"/>
      <c r="C9" s="81"/>
      <c r="D9" s="81"/>
      <c r="E9" s="81"/>
      <c r="F9" s="81"/>
      <c r="G9" s="69">
        <f>G10+G352</f>
        <v>716617.4376399999</v>
      </c>
      <c r="H9" s="69">
        <f>H10+H352</f>
        <v>146745.31214</v>
      </c>
      <c r="I9" s="69">
        <f>I10+I352</f>
        <v>75977.93781</v>
      </c>
    </row>
    <row r="10" spans="1:9" s="66" customFormat="1" ht="18.75" customHeight="1">
      <c r="A10" s="105" t="s">
        <v>15</v>
      </c>
      <c r="B10" s="106" t="s">
        <v>47</v>
      </c>
      <c r="C10" s="107"/>
      <c r="D10" s="107"/>
      <c r="E10" s="107"/>
      <c r="F10" s="107"/>
      <c r="G10" s="70">
        <f>G11+G83+G92+G111+G142+G261+G280+G308+G321+G346</f>
        <v>713400.1985899999</v>
      </c>
      <c r="H10" s="70">
        <f>H11+H83+H92+H111+H142+H261+H280+H308+H321+H346</f>
        <v>143550.79567999998</v>
      </c>
      <c r="I10" s="70">
        <f>I11+I83+I92+I111+I142+I261+I280+I308+I321+I346</f>
        <v>72659.0327</v>
      </c>
    </row>
    <row r="11" spans="1:9" s="66" customFormat="1" ht="14.25" customHeight="1">
      <c r="A11" s="100" t="s">
        <v>1</v>
      </c>
      <c r="B11" s="102" t="s">
        <v>47</v>
      </c>
      <c r="C11" s="94" t="s">
        <v>56</v>
      </c>
      <c r="D11" s="94" t="s">
        <v>57</v>
      </c>
      <c r="E11" s="94"/>
      <c r="F11" s="94"/>
      <c r="G11" s="69">
        <f>G12+G37+G44</f>
        <v>40096.73884</v>
      </c>
      <c r="H11" s="69">
        <f>H12+H37+H44</f>
        <v>34519.555</v>
      </c>
      <c r="I11" s="69">
        <f>I12+I37+I44</f>
        <v>32715.875</v>
      </c>
    </row>
    <row r="12" spans="1:9" s="66" customFormat="1" ht="36.75" customHeight="1">
      <c r="A12" s="92" t="s">
        <v>19</v>
      </c>
      <c r="B12" s="93" t="s">
        <v>47</v>
      </c>
      <c r="C12" s="94" t="s">
        <v>56</v>
      </c>
      <c r="D12" s="94" t="s">
        <v>58</v>
      </c>
      <c r="E12" s="94"/>
      <c r="F12" s="94"/>
      <c r="G12" s="69">
        <f>G13+G25+G30</f>
        <v>28835.059119999998</v>
      </c>
      <c r="H12" s="69">
        <f>H13+H30</f>
        <v>27421.475</v>
      </c>
      <c r="I12" s="69">
        <f>I13+I30</f>
        <v>28764.015</v>
      </c>
    </row>
    <row r="13" spans="1:9" s="66" customFormat="1" ht="27" customHeight="1">
      <c r="A13" s="92" t="s">
        <v>127</v>
      </c>
      <c r="B13" s="89" t="s">
        <v>47</v>
      </c>
      <c r="C13" s="81" t="s">
        <v>56</v>
      </c>
      <c r="D13" s="81" t="s">
        <v>58</v>
      </c>
      <c r="E13" s="81" t="s">
        <v>107</v>
      </c>
      <c r="F13" s="94"/>
      <c r="G13" s="69">
        <f>G16+G21</f>
        <v>27303.609119999997</v>
      </c>
      <c r="H13" s="69">
        <f>H14+H19+H25</f>
        <v>26737.225</v>
      </c>
      <c r="I13" s="69">
        <f>I14+I19+I25</f>
        <v>28764.015</v>
      </c>
    </row>
    <row r="14" spans="1:9" ht="18.75" customHeight="1">
      <c r="A14" s="88" t="s">
        <v>37</v>
      </c>
      <c r="B14" s="89" t="s">
        <v>47</v>
      </c>
      <c r="C14" s="81" t="s">
        <v>56</v>
      </c>
      <c r="D14" s="81" t="s">
        <v>58</v>
      </c>
      <c r="E14" s="81" t="s">
        <v>60</v>
      </c>
      <c r="F14" s="108"/>
      <c r="G14" s="71">
        <f>G16</f>
        <v>1618.6</v>
      </c>
      <c r="H14" s="71">
        <f>H16</f>
        <v>1666.5</v>
      </c>
      <c r="I14" s="71">
        <f>I16</f>
        <v>1733.16</v>
      </c>
    </row>
    <row r="15" spans="1:9" ht="16.5" customHeight="1">
      <c r="A15" s="88" t="s">
        <v>28</v>
      </c>
      <c r="B15" s="89" t="s">
        <v>47</v>
      </c>
      <c r="C15" s="81" t="s">
        <v>56</v>
      </c>
      <c r="D15" s="81" t="s">
        <v>58</v>
      </c>
      <c r="E15" s="81" t="s">
        <v>71</v>
      </c>
      <c r="F15" s="108"/>
      <c r="G15" s="71">
        <f>G16</f>
        <v>1618.6</v>
      </c>
      <c r="H15" s="71">
        <f>H16</f>
        <v>1666.5</v>
      </c>
      <c r="I15" s="71">
        <f>I16</f>
        <v>1733.16</v>
      </c>
    </row>
    <row r="16" spans="1:9" ht="16.5" customHeight="1">
      <c r="A16" s="88" t="s">
        <v>129</v>
      </c>
      <c r="B16" s="89" t="s">
        <v>47</v>
      </c>
      <c r="C16" s="81" t="s">
        <v>56</v>
      </c>
      <c r="D16" s="81" t="s">
        <v>58</v>
      </c>
      <c r="E16" s="81" t="s">
        <v>128</v>
      </c>
      <c r="F16" s="109"/>
      <c r="G16" s="71">
        <f>G17+G18</f>
        <v>1618.6</v>
      </c>
      <c r="H16" s="71">
        <f>H17</f>
        <v>1666.5</v>
      </c>
      <c r="I16" s="71">
        <f>I17</f>
        <v>1733.16</v>
      </c>
    </row>
    <row r="17" spans="1:9" ht="14.25" customHeight="1">
      <c r="A17" s="88" t="s">
        <v>63</v>
      </c>
      <c r="B17" s="89" t="s">
        <v>47</v>
      </c>
      <c r="C17" s="81" t="s">
        <v>56</v>
      </c>
      <c r="D17" s="81" t="s">
        <v>58</v>
      </c>
      <c r="E17" s="81" t="s">
        <v>128</v>
      </c>
      <c r="F17" s="81" t="s">
        <v>59</v>
      </c>
      <c r="G17" s="58">
        <v>1617.6</v>
      </c>
      <c r="H17" s="71">
        <v>1666.5</v>
      </c>
      <c r="I17" s="71">
        <v>1733.16</v>
      </c>
    </row>
    <row r="18" spans="1:9" ht="14.25" customHeight="1">
      <c r="A18" s="95" t="s">
        <v>296</v>
      </c>
      <c r="B18" s="89" t="s">
        <v>47</v>
      </c>
      <c r="C18" s="81" t="s">
        <v>56</v>
      </c>
      <c r="D18" s="81" t="s">
        <v>58</v>
      </c>
      <c r="E18" s="81" t="s">
        <v>128</v>
      </c>
      <c r="F18" s="81" t="s">
        <v>298</v>
      </c>
      <c r="G18" s="71">
        <v>1</v>
      </c>
      <c r="H18" s="71">
        <v>0</v>
      </c>
      <c r="I18" s="71">
        <v>0</v>
      </c>
    </row>
    <row r="19" spans="1:9" ht="17.25" customHeight="1">
      <c r="A19" s="88" t="s">
        <v>26</v>
      </c>
      <c r="B19" s="89" t="s">
        <v>47</v>
      </c>
      <c r="C19" s="81" t="s">
        <v>56</v>
      </c>
      <c r="D19" s="81" t="s">
        <v>58</v>
      </c>
      <c r="E19" s="81" t="s">
        <v>61</v>
      </c>
      <c r="F19" s="109"/>
      <c r="G19" s="71">
        <f aca="true" t="shared" si="0" ref="G19:I20">G20</f>
        <v>25685.00912</v>
      </c>
      <c r="H19" s="71">
        <f t="shared" si="0"/>
        <v>25011.725</v>
      </c>
      <c r="I19" s="71">
        <f t="shared" si="0"/>
        <v>26968.855</v>
      </c>
    </row>
    <row r="20" spans="1:9" ht="15" customHeight="1">
      <c r="A20" s="88" t="s">
        <v>28</v>
      </c>
      <c r="B20" s="89" t="s">
        <v>47</v>
      </c>
      <c r="C20" s="81" t="s">
        <v>56</v>
      </c>
      <c r="D20" s="81" t="s">
        <v>58</v>
      </c>
      <c r="E20" s="81" t="s">
        <v>72</v>
      </c>
      <c r="F20" s="109"/>
      <c r="G20" s="71">
        <f t="shared" si="0"/>
        <v>25685.00912</v>
      </c>
      <c r="H20" s="71">
        <f t="shared" si="0"/>
        <v>25011.725</v>
      </c>
      <c r="I20" s="71">
        <f t="shared" si="0"/>
        <v>26968.855</v>
      </c>
    </row>
    <row r="21" spans="1:9" ht="16.5" customHeight="1">
      <c r="A21" s="88" t="s">
        <v>129</v>
      </c>
      <c r="B21" s="89" t="s">
        <v>47</v>
      </c>
      <c r="C21" s="81" t="s">
        <v>56</v>
      </c>
      <c r="D21" s="81" t="s">
        <v>58</v>
      </c>
      <c r="E21" s="81" t="s">
        <v>122</v>
      </c>
      <c r="F21" s="81"/>
      <c r="G21" s="71">
        <f>G22+G23+G24</f>
        <v>25685.00912</v>
      </c>
      <c r="H21" s="71">
        <f>H22+H23</f>
        <v>25011.725</v>
      </c>
      <c r="I21" s="71">
        <f>I22+I23</f>
        <v>26968.855</v>
      </c>
    </row>
    <row r="22" spans="1:9" ht="19.5" customHeight="1">
      <c r="A22" s="88" t="s">
        <v>63</v>
      </c>
      <c r="B22" s="89" t="s">
        <v>47</v>
      </c>
      <c r="C22" s="81" t="s">
        <v>56</v>
      </c>
      <c r="D22" s="81" t="s">
        <v>58</v>
      </c>
      <c r="E22" s="81" t="s">
        <v>122</v>
      </c>
      <c r="F22" s="81" t="s">
        <v>59</v>
      </c>
      <c r="G22" s="58">
        <v>22886.072</v>
      </c>
      <c r="H22" s="71">
        <v>23777</v>
      </c>
      <c r="I22" s="71">
        <v>24728.1</v>
      </c>
    </row>
    <row r="23" spans="1:9" s="66" customFormat="1" ht="20.25" customHeight="1">
      <c r="A23" s="88" t="s">
        <v>124</v>
      </c>
      <c r="B23" s="89" t="s">
        <v>47</v>
      </c>
      <c r="C23" s="81" t="s">
        <v>56</v>
      </c>
      <c r="D23" s="81" t="s">
        <v>58</v>
      </c>
      <c r="E23" s="81" t="s">
        <v>122</v>
      </c>
      <c r="F23" s="81" t="s">
        <v>64</v>
      </c>
      <c r="G23" s="58">
        <v>2724.59637</v>
      </c>
      <c r="H23" s="71">
        <v>1234.725</v>
      </c>
      <c r="I23" s="71">
        <v>2240.755</v>
      </c>
    </row>
    <row r="24" spans="1:9" s="66" customFormat="1" ht="20.25" customHeight="1">
      <c r="A24" s="95" t="s">
        <v>296</v>
      </c>
      <c r="B24" s="89" t="s">
        <v>47</v>
      </c>
      <c r="C24" s="81" t="s">
        <v>56</v>
      </c>
      <c r="D24" s="81" t="s">
        <v>58</v>
      </c>
      <c r="E24" s="81" t="s">
        <v>122</v>
      </c>
      <c r="F24" s="81" t="s">
        <v>298</v>
      </c>
      <c r="G24" s="71">
        <v>74.34075</v>
      </c>
      <c r="H24" s="71">
        <v>0</v>
      </c>
      <c r="I24" s="71">
        <v>0</v>
      </c>
    </row>
    <row r="25" spans="1:9" s="66" customFormat="1" ht="19.5" customHeight="1">
      <c r="A25" s="92" t="s">
        <v>27</v>
      </c>
      <c r="B25" s="89" t="s">
        <v>47</v>
      </c>
      <c r="C25" s="81" t="s">
        <v>56</v>
      </c>
      <c r="D25" s="81" t="s">
        <v>58</v>
      </c>
      <c r="E25" s="81" t="s">
        <v>62</v>
      </c>
      <c r="F25" s="94"/>
      <c r="G25" s="69">
        <f aca="true" t="shared" si="1" ref="G25:I28">G26</f>
        <v>55</v>
      </c>
      <c r="H25" s="69">
        <f t="shared" si="1"/>
        <v>59</v>
      </c>
      <c r="I25" s="69">
        <f t="shared" si="1"/>
        <v>62</v>
      </c>
    </row>
    <row r="26" spans="1:9" s="66" customFormat="1" ht="16.5" customHeight="1">
      <c r="A26" s="88" t="s">
        <v>28</v>
      </c>
      <c r="B26" s="89" t="s">
        <v>47</v>
      </c>
      <c r="C26" s="81" t="s">
        <v>56</v>
      </c>
      <c r="D26" s="81" t="s">
        <v>58</v>
      </c>
      <c r="E26" s="81" t="s">
        <v>99</v>
      </c>
      <c r="F26" s="81"/>
      <c r="G26" s="71">
        <f t="shared" si="1"/>
        <v>55</v>
      </c>
      <c r="H26" s="71">
        <f t="shared" si="1"/>
        <v>59</v>
      </c>
      <c r="I26" s="71">
        <f t="shared" si="1"/>
        <v>62</v>
      </c>
    </row>
    <row r="27" spans="1:9" s="66" customFormat="1" ht="15" customHeight="1">
      <c r="A27" s="88" t="s">
        <v>28</v>
      </c>
      <c r="B27" s="89" t="s">
        <v>47</v>
      </c>
      <c r="C27" s="81" t="s">
        <v>56</v>
      </c>
      <c r="D27" s="81" t="s">
        <v>58</v>
      </c>
      <c r="E27" s="81" t="s">
        <v>65</v>
      </c>
      <c r="F27" s="81"/>
      <c r="G27" s="71">
        <f t="shared" si="1"/>
        <v>55</v>
      </c>
      <c r="H27" s="71">
        <f t="shared" si="1"/>
        <v>59</v>
      </c>
      <c r="I27" s="71">
        <f t="shared" si="1"/>
        <v>62</v>
      </c>
    </row>
    <row r="28" spans="1:9" s="66" customFormat="1" ht="39" customHeight="1">
      <c r="A28" s="88" t="s">
        <v>130</v>
      </c>
      <c r="B28" s="93" t="s">
        <v>47</v>
      </c>
      <c r="C28" s="81" t="s">
        <v>56</v>
      </c>
      <c r="D28" s="81" t="s">
        <v>58</v>
      </c>
      <c r="E28" s="81" t="s">
        <v>66</v>
      </c>
      <c r="F28" s="81"/>
      <c r="G28" s="71">
        <f t="shared" si="1"/>
        <v>55</v>
      </c>
      <c r="H28" s="71">
        <f t="shared" si="1"/>
        <v>59</v>
      </c>
      <c r="I28" s="71">
        <f t="shared" si="1"/>
        <v>62</v>
      </c>
    </row>
    <row r="29" spans="1:9" s="66" customFormat="1" ht="15" customHeight="1">
      <c r="A29" s="88" t="s">
        <v>39</v>
      </c>
      <c r="B29" s="89" t="s">
        <v>47</v>
      </c>
      <c r="C29" s="81" t="s">
        <v>56</v>
      </c>
      <c r="D29" s="81" t="s">
        <v>58</v>
      </c>
      <c r="E29" s="81" t="s">
        <v>66</v>
      </c>
      <c r="F29" s="81" t="s">
        <v>40</v>
      </c>
      <c r="G29" s="71">
        <v>55</v>
      </c>
      <c r="H29" s="71">
        <v>59</v>
      </c>
      <c r="I29" s="71">
        <v>62</v>
      </c>
    </row>
    <row r="30" spans="1:9" s="66" customFormat="1" ht="38.25" customHeight="1">
      <c r="A30" s="110" t="s">
        <v>331</v>
      </c>
      <c r="B30" s="93" t="s">
        <v>47</v>
      </c>
      <c r="C30" s="81" t="s">
        <v>56</v>
      </c>
      <c r="D30" s="81" t="s">
        <v>58</v>
      </c>
      <c r="E30" s="94" t="s">
        <v>148</v>
      </c>
      <c r="F30" s="94"/>
      <c r="G30" s="69">
        <f aca="true" t="shared" si="2" ref="G30:I31">G31</f>
        <v>1476.45</v>
      </c>
      <c r="H30" s="69">
        <f t="shared" si="2"/>
        <v>684.25</v>
      </c>
      <c r="I30" s="69">
        <f t="shared" si="2"/>
        <v>0</v>
      </c>
    </row>
    <row r="31" spans="1:9" s="66" customFormat="1" ht="15" customHeight="1">
      <c r="A31" s="88" t="s">
        <v>145</v>
      </c>
      <c r="B31" s="89" t="s">
        <v>47</v>
      </c>
      <c r="C31" s="81" t="s">
        <v>56</v>
      </c>
      <c r="D31" s="81" t="s">
        <v>58</v>
      </c>
      <c r="E31" s="81" t="s">
        <v>149</v>
      </c>
      <c r="F31" s="81"/>
      <c r="G31" s="71">
        <f t="shared" si="2"/>
        <v>1476.45</v>
      </c>
      <c r="H31" s="71">
        <f t="shared" si="2"/>
        <v>684.25</v>
      </c>
      <c r="I31" s="71">
        <f t="shared" si="2"/>
        <v>0</v>
      </c>
    </row>
    <row r="32" spans="1:9" s="66" customFormat="1" ht="15" customHeight="1">
      <c r="A32" s="88" t="s">
        <v>146</v>
      </c>
      <c r="B32" s="89" t="s">
        <v>47</v>
      </c>
      <c r="C32" s="81" t="s">
        <v>56</v>
      </c>
      <c r="D32" s="81" t="s">
        <v>58</v>
      </c>
      <c r="E32" s="81" t="s">
        <v>150</v>
      </c>
      <c r="F32" s="81"/>
      <c r="G32" s="71">
        <f>G36+G34</f>
        <v>1476.45</v>
      </c>
      <c r="H32" s="71">
        <f>H33+H36</f>
        <v>684.25</v>
      </c>
      <c r="I32" s="71">
        <f>I33+I36</f>
        <v>0</v>
      </c>
    </row>
    <row r="33" spans="1:9" s="66" customFormat="1" ht="15" customHeight="1">
      <c r="A33" s="88" t="s">
        <v>151</v>
      </c>
      <c r="B33" s="89" t="s">
        <v>47</v>
      </c>
      <c r="C33" s="81" t="s">
        <v>56</v>
      </c>
      <c r="D33" s="81" t="s">
        <v>58</v>
      </c>
      <c r="E33" s="81" t="s">
        <v>147</v>
      </c>
      <c r="F33" s="81"/>
      <c r="G33" s="71">
        <f>G34</f>
        <v>1323.45</v>
      </c>
      <c r="H33" s="71">
        <f>H34</f>
        <v>607.75</v>
      </c>
      <c r="I33" s="71">
        <f>I34</f>
        <v>0</v>
      </c>
    </row>
    <row r="34" spans="1:9" s="66" customFormat="1" ht="15" customHeight="1">
      <c r="A34" s="88" t="s">
        <v>63</v>
      </c>
      <c r="B34" s="89" t="s">
        <v>47</v>
      </c>
      <c r="C34" s="81" t="s">
        <v>56</v>
      </c>
      <c r="D34" s="81" t="s">
        <v>58</v>
      </c>
      <c r="E34" s="81" t="s">
        <v>147</v>
      </c>
      <c r="F34" s="81" t="s">
        <v>59</v>
      </c>
      <c r="G34" s="71">
        <v>1323.45</v>
      </c>
      <c r="H34" s="71">
        <v>607.75</v>
      </c>
      <c r="I34" s="71">
        <v>0</v>
      </c>
    </row>
    <row r="35" spans="1:9" s="66" customFormat="1" ht="15" customHeight="1">
      <c r="A35" s="88" t="s">
        <v>151</v>
      </c>
      <c r="B35" s="89" t="s">
        <v>47</v>
      </c>
      <c r="C35" s="81" t="s">
        <v>56</v>
      </c>
      <c r="D35" s="81" t="s">
        <v>58</v>
      </c>
      <c r="E35" s="81" t="s">
        <v>147</v>
      </c>
      <c r="F35" s="81"/>
      <c r="G35" s="71">
        <f>G36</f>
        <v>153</v>
      </c>
      <c r="H35" s="71">
        <f>H36</f>
        <v>76.5</v>
      </c>
      <c r="I35" s="71">
        <f>I36</f>
        <v>0</v>
      </c>
    </row>
    <row r="36" spans="1:9" s="66" customFormat="1" ht="15" customHeight="1">
      <c r="A36" s="88" t="s">
        <v>110</v>
      </c>
      <c r="B36" s="89" t="s">
        <v>47</v>
      </c>
      <c r="C36" s="81" t="s">
        <v>56</v>
      </c>
      <c r="D36" s="81" t="s">
        <v>58</v>
      </c>
      <c r="E36" s="81" t="s">
        <v>147</v>
      </c>
      <c r="F36" s="81" t="s">
        <v>64</v>
      </c>
      <c r="G36" s="71">
        <v>153</v>
      </c>
      <c r="H36" s="71">
        <v>76.5</v>
      </c>
      <c r="I36" s="71">
        <v>0</v>
      </c>
    </row>
    <row r="37" spans="1:9" s="66" customFormat="1" ht="15" customHeight="1">
      <c r="A37" s="100" t="s">
        <v>2</v>
      </c>
      <c r="B37" s="89" t="s">
        <v>47</v>
      </c>
      <c r="C37" s="94" t="s">
        <v>56</v>
      </c>
      <c r="D37" s="94" t="s">
        <v>75</v>
      </c>
      <c r="E37" s="94"/>
      <c r="F37" s="94"/>
      <c r="G37" s="69">
        <f>G38</f>
        <v>5.2</v>
      </c>
      <c r="H37" s="69">
        <f>H38</f>
        <v>50</v>
      </c>
      <c r="I37" s="69">
        <f>I38</f>
        <v>50</v>
      </c>
    </row>
    <row r="38" spans="1:9" s="66" customFormat="1" ht="16.5" customHeight="1">
      <c r="A38" s="88" t="s">
        <v>27</v>
      </c>
      <c r="B38" s="89" t="s">
        <v>47</v>
      </c>
      <c r="C38" s="81" t="s">
        <v>56</v>
      </c>
      <c r="D38" s="81" t="s">
        <v>75</v>
      </c>
      <c r="E38" s="81" t="s">
        <v>62</v>
      </c>
      <c r="F38" s="81"/>
      <c r="G38" s="71">
        <f>G40</f>
        <v>5.2</v>
      </c>
      <c r="H38" s="71">
        <f>H40</f>
        <v>50</v>
      </c>
      <c r="I38" s="71">
        <f>I40</f>
        <v>50</v>
      </c>
    </row>
    <row r="39" spans="1:9" s="66" customFormat="1" ht="13.5" customHeight="1">
      <c r="A39" s="88" t="s">
        <v>28</v>
      </c>
      <c r="B39" s="89" t="s">
        <v>47</v>
      </c>
      <c r="C39" s="81" t="s">
        <v>56</v>
      </c>
      <c r="D39" s="81" t="s">
        <v>75</v>
      </c>
      <c r="E39" s="81" t="s">
        <v>99</v>
      </c>
      <c r="F39" s="81"/>
      <c r="G39" s="71">
        <f aca="true" t="shared" si="3" ref="G39:I42">G40</f>
        <v>5.2</v>
      </c>
      <c r="H39" s="71">
        <f t="shared" si="3"/>
        <v>50</v>
      </c>
      <c r="I39" s="71">
        <f t="shared" si="3"/>
        <v>50</v>
      </c>
    </row>
    <row r="40" spans="1:9" s="66" customFormat="1" ht="13.5" customHeight="1">
      <c r="A40" s="88" t="s">
        <v>28</v>
      </c>
      <c r="B40" s="89" t="s">
        <v>47</v>
      </c>
      <c r="C40" s="81" t="s">
        <v>56</v>
      </c>
      <c r="D40" s="81" t="s">
        <v>75</v>
      </c>
      <c r="E40" s="81" t="s">
        <v>65</v>
      </c>
      <c r="F40" s="81"/>
      <c r="G40" s="71">
        <f t="shared" si="3"/>
        <v>5.2</v>
      </c>
      <c r="H40" s="71">
        <f t="shared" si="3"/>
        <v>50</v>
      </c>
      <c r="I40" s="71">
        <f t="shared" si="3"/>
        <v>50</v>
      </c>
    </row>
    <row r="41" spans="1:9" s="66" customFormat="1" ht="23.25" customHeight="1">
      <c r="A41" s="88" t="s">
        <v>131</v>
      </c>
      <c r="B41" s="89" t="s">
        <v>47</v>
      </c>
      <c r="C41" s="81" t="s">
        <v>56</v>
      </c>
      <c r="D41" s="81" t="s">
        <v>75</v>
      </c>
      <c r="E41" s="81" t="s">
        <v>67</v>
      </c>
      <c r="F41" s="81"/>
      <c r="G41" s="71">
        <f t="shared" si="3"/>
        <v>5.2</v>
      </c>
      <c r="H41" s="71">
        <f t="shared" si="3"/>
        <v>50</v>
      </c>
      <c r="I41" s="71">
        <f t="shared" si="3"/>
        <v>50</v>
      </c>
    </row>
    <row r="42" spans="1:9" s="66" customFormat="1" ht="20.25" customHeight="1">
      <c r="A42" s="111" t="s">
        <v>141</v>
      </c>
      <c r="B42" s="89" t="s">
        <v>47</v>
      </c>
      <c r="C42" s="81" t="s">
        <v>56</v>
      </c>
      <c r="D42" s="81" t="s">
        <v>75</v>
      </c>
      <c r="E42" s="81" t="s">
        <v>67</v>
      </c>
      <c r="F42" s="81"/>
      <c r="G42" s="71">
        <f t="shared" si="3"/>
        <v>5.2</v>
      </c>
      <c r="H42" s="71">
        <f t="shared" si="3"/>
        <v>50</v>
      </c>
      <c r="I42" s="71">
        <f t="shared" si="3"/>
        <v>50</v>
      </c>
    </row>
    <row r="43" spans="1:9" s="66" customFormat="1" ht="15" customHeight="1">
      <c r="A43" s="88" t="s">
        <v>21</v>
      </c>
      <c r="B43" s="89" t="s">
        <v>47</v>
      </c>
      <c r="C43" s="81" t="s">
        <v>56</v>
      </c>
      <c r="D43" s="81" t="s">
        <v>75</v>
      </c>
      <c r="E43" s="81" t="s">
        <v>67</v>
      </c>
      <c r="F43" s="81" t="s">
        <v>20</v>
      </c>
      <c r="G43" s="128">
        <v>5.2</v>
      </c>
      <c r="H43" s="72">
        <v>50</v>
      </c>
      <c r="I43" s="72">
        <v>50</v>
      </c>
    </row>
    <row r="44" spans="1:9" s="66" customFormat="1" ht="16.5" customHeight="1">
      <c r="A44" s="100" t="s">
        <v>11</v>
      </c>
      <c r="B44" s="89" t="s">
        <v>47</v>
      </c>
      <c r="C44" s="94" t="s">
        <v>56</v>
      </c>
      <c r="D44" s="94" t="s">
        <v>74</v>
      </c>
      <c r="E44" s="94"/>
      <c r="F44" s="94"/>
      <c r="G44" s="69">
        <f>G45+G69+G74</f>
        <v>11256.47972</v>
      </c>
      <c r="H44" s="69">
        <f>H45+H69+H74</f>
        <v>7048.08</v>
      </c>
      <c r="I44" s="69">
        <f>I45+I69+I74</f>
        <v>3901.8599999999997</v>
      </c>
    </row>
    <row r="45" spans="1:9" s="66" customFormat="1" ht="22.5" customHeight="1">
      <c r="A45" s="110" t="s">
        <v>326</v>
      </c>
      <c r="B45" s="89" t="s">
        <v>47</v>
      </c>
      <c r="C45" s="81" t="s">
        <v>56</v>
      </c>
      <c r="D45" s="81" t="s">
        <v>74</v>
      </c>
      <c r="E45" s="94" t="s">
        <v>191</v>
      </c>
      <c r="F45" s="94"/>
      <c r="G45" s="69">
        <f>G46+G55+G59+G65</f>
        <v>6744.87172</v>
      </c>
      <c r="H45" s="69">
        <f>H46+H55+H59+H65</f>
        <v>3898.83</v>
      </c>
      <c r="I45" s="69">
        <f>I46+I55+I59+I65</f>
        <v>3901.8599999999997</v>
      </c>
    </row>
    <row r="46" spans="1:9" s="66" customFormat="1" ht="16.5" customHeight="1">
      <c r="A46" s="88" t="s">
        <v>189</v>
      </c>
      <c r="B46" s="89" t="s">
        <v>47</v>
      </c>
      <c r="C46" s="81" t="s">
        <v>56</v>
      </c>
      <c r="D46" s="81" t="s">
        <v>74</v>
      </c>
      <c r="E46" s="81" t="s">
        <v>192</v>
      </c>
      <c r="F46" s="81"/>
      <c r="G46" s="71">
        <f>G47+G50</f>
        <v>2655.37172</v>
      </c>
      <c r="H46" s="71">
        <f>H47+H50</f>
        <v>1075.83</v>
      </c>
      <c r="I46" s="71">
        <f>I47+I50</f>
        <v>1078.86</v>
      </c>
    </row>
    <row r="47" spans="1:9" s="66" customFormat="1" ht="23.25" customHeight="1">
      <c r="A47" s="91" t="s">
        <v>190</v>
      </c>
      <c r="B47" s="89" t="s">
        <v>47</v>
      </c>
      <c r="C47" s="81" t="s">
        <v>56</v>
      </c>
      <c r="D47" s="81" t="s">
        <v>74</v>
      </c>
      <c r="E47" s="81" t="s">
        <v>193</v>
      </c>
      <c r="F47" s="81"/>
      <c r="G47" s="71">
        <f aca="true" t="shared" si="4" ref="G47:I48">G48</f>
        <v>523.01172</v>
      </c>
      <c r="H47" s="71">
        <f t="shared" si="4"/>
        <v>75.83</v>
      </c>
      <c r="I47" s="71">
        <f t="shared" si="4"/>
        <v>78.86</v>
      </c>
    </row>
    <row r="48" spans="1:9" s="66" customFormat="1" ht="17.25" customHeight="1">
      <c r="A48" s="88" t="s">
        <v>31</v>
      </c>
      <c r="B48" s="89" t="s">
        <v>47</v>
      </c>
      <c r="C48" s="81" t="s">
        <v>56</v>
      </c>
      <c r="D48" s="81" t="s">
        <v>74</v>
      </c>
      <c r="E48" s="81" t="s">
        <v>194</v>
      </c>
      <c r="F48" s="81"/>
      <c r="G48" s="71">
        <f t="shared" si="4"/>
        <v>523.01172</v>
      </c>
      <c r="H48" s="71">
        <f t="shared" si="4"/>
        <v>75.83</v>
      </c>
      <c r="I48" s="71">
        <f t="shared" si="4"/>
        <v>78.86</v>
      </c>
    </row>
    <row r="49" spans="1:9" s="66" customFormat="1" ht="18.75" customHeight="1">
      <c r="A49" s="88" t="s">
        <v>110</v>
      </c>
      <c r="B49" s="89" t="s">
        <v>47</v>
      </c>
      <c r="C49" s="81" t="s">
        <v>56</v>
      </c>
      <c r="D49" s="81" t="s">
        <v>74</v>
      </c>
      <c r="E49" s="81" t="s">
        <v>194</v>
      </c>
      <c r="F49" s="81" t="s">
        <v>64</v>
      </c>
      <c r="G49" s="58">
        <v>523.01172</v>
      </c>
      <c r="H49" s="71">
        <v>75.83</v>
      </c>
      <c r="I49" s="71">
        <v>78.86</v>
      </c>
    </row>
    <row r="50" spans="1:9" s="66" customFormat="1" ht="33" customHeight="1">
      <c r="A50" s="88" t="s">
        <v>349</v>
      </c>
      <c r="B50" s="89" t="s">
        <v>47</v>
      </c>
      <c r="C50" s="81" t="s">
        <v>56</v>
      </c>
      <c r="D50" s="81" t="s">
        <v>74</v>
      </c>
      <c r="E50" s="81" t="s">
        <v>300</v>
      </c>
      <c r="F50" s="94"/>
      <c r="G50" s="71">
        <f>G51</f>
        <v>2132.36</v>
      </c>
      <c r="H50" s="71">
        <f>H51</f>
        <v>1000</v>
      </c>
      <c r="I50" s="71">
        <f>I51</f>
        <v>1000</v>
      </c>
    </row>
    <row r="51" spans="1:9" s="66" customFormat="1" ht="34.5" customHeight="1">
      <c r="A51" s="112" t="s">
        <v>350</v>
      </c>
      <c r="B51" s="89" t="s">
        <v>47</v>
      </c>
      <c r="C51" s="81" t="s">
        <v>56</v>
      </c>
      <c r="D51" s="81" t="s">
        <v>74</v>
      </c>
      <c r="E51" s="81" t="s">
        <v>301</v>
      </c>
      <c r="F51" s="94"/>
      <c r="G51" s="71">
        <f>G52+G53+G54</f>
        <v>2132.36</v>
      </c>
      <c r="H51" s="71">
        <f>H52+H53</f>
        <v>1000</v>
      </c>
      <c r="I51" s="71">
        <f>I52+I53</f>
        <v>1000</v>
      </c>
    </row>
    <row r="52" spans="1:9" s="66" customFormat="1" ht="18.75" customHeight="1">
      <c r="A52" s="113" t="s">
        <v>126</v>
      </c>
      <c r="B52" s="89" t="s">
        <v>47</v>
      </c>
      <c r="C52" s="81" t="s">
        <v>56</v>
      </c>
      <c r="D52" s="81" t="s">
        <v>74</v>
      </c>
      <c r="E52" s="81" t="s">
        <v>301</v>
      </c>
      <c r="F52" s="81" t="s">
        <v>299</v>
      </c>
      <c r="G52" s="71">
        <v>1502.3262</v>
      </c>
      <c r="H52" s="71">
        <v>1000</v>
      </c>
      <c r="I52" s="71">
        <v>1000</v>
      </c>
    </row>
    <row r="53" spans="1:9" s="66" customFormat="1" ht="18.75" customHeight="1">
      <c r="A53" s="95" t="s">
        <v>124</v>
      </c>
      <c r="B53" s="89" t="s">
        <v>47</v>
      </c>
      <c r="C53" s="81" t="s">
        <v>56</v>
      </c>
      <c r="D53" s="81" t="s">
        <v>74</v>
      </c>
      <c r="E53" s="81" t="s">
        <v>301</v>
      </c>
      <c r="F53" s="81" t="s">
        <v>64</v>
      </c>
      <c r="G53" s="58">
        <v>629.993</v>
      </c>
      <c r="H53" s="71">
        <v>0</v>
      </c>
      <c r="I53" s="71">
        <v>0</v>
      </c>
    </row>
    <row r="54" spans="1:9" s="66" customFormat="1" ht="18.75" customHeight="1">
      <c r="A54" s="114" t="s">
        <v>296</v>
      </c>
      <c r="B54" s="89" t="s">
        <v>47</v>
      </c>
      <c r="C54" s="81" t="s">
        <v>56</v>
      </c>
      <c r="D54" s="81" t="s">
        <v>74</v>
      </c>
      <c r="E54" s="81" t="s">
        <v>301</v>
      </c>
      <c r="F54" s="81" t="s">
        <v>298</v>
      </c>
      <c r="G54" s="71">
        <v>0.0408</v>
      </c>
      <c r="H54" s="71">
        <v>0</v>
      </c>
      <c r="I54" s="71">
        <v>0</v>
      </c>
    </row>
    <row r="55" spans="1:9" s="66" customFormat="1" ht="18.75" customHeight="1">
      <c r="A55" s="88" t="s">
        <v>291</v>
      </c>
      <c r="B55" s="89" t="s">
        <v>47</v>
      </c>
      <c r="C55" s="81" t="s">
        <v>56</v>
      </c>
      <c r="D55" s="81" t="s">
        <v>74</v>
      </c>
      <c r="E55" s="81" t="s">
        <v>293</v>
      </c>
      <c r="F55" s="81"/>
      <c r="G55" s="71">
        <f aca="true" t="shared" si="5" ref="G55:I57">G56</f>
        <v>560</v>
      </c>
      <c r="H55" s="71">
        <f t="shared" si="5"/>
        <v>20</v>
      </c>
      <c r="I55" s="71">
        <f t="shared" si="5"/>
        <v>19</v>
      </c>
    </row>
    <row r="56" spans="1:9" s="66" customFormat="1" ht="35.25" customHeight="1">
      <c r="A56" s="88" t="s">
        <v>292</v>
      </c>
      <c r="B56" s="89" t="s">
        <v>47</v>
      </c>
      <c r="C56" s="81" t="s">
        <v>56</v>
      </c>
      <c r="D56" s="81" t="s">
        <v>74</v>
      </c>
      <c r="E56" s="81" t="s">
        <v>294</v>
      </c>
      <c r="F56" s="81"/>
      <c r="G56" s="71">
        <f t="shared" si="5"/>
        <v>560</v>
      </c>
      <c r="H56" s="71">
        <f t="shared" si="5"/>
        <v>20</v>
      </c>
      <c r="I56" s="71">
        <f t="shared" si="5"/>
        <v>19</v>
      </c>
    </row>
    <row r="57" spans="1:9" s="66" customFormat="1" ht="28.5" customHeight="1">
      <c r="A57" s="88" t="s">
        <v>184</v>
      </c>
      <c r="B57" s="89" t="s">
        <v>47</v>
      </c>
      <c r="C57" s="81" t="s">
        <v>56</v>
      </c>
      <c r="D57" s="81" t="s">
        <v>74</v>
      </c>
      <c r="E57" s="81" t="s">
        <v>290</v>
      </c>
      <c r="F57" s="81"/>
      <c r="G57" s="71">
        <f t="shared" si="5"/>
        <v>560</v>
      </c>
      <c r="H57" s="71">
        <f t="shared" si="5"/>
        <v>20</v>
      </c>
      <c r="I57" s="58">
        <v>19</v>
      </c>
    </row>
    <row r="58" spans="1:9" s="66" customFormat="1" ht="13.5" customHeight="1">
      <c r="A58" s="88" t="s">
        <v>110</v>
      </c>
      <c r="B58" s="89" t="s">
        <v>47</v>
      </c>
      <c r="C58" s="81" t="s">
        <v>56</v>
      </c>
      <c r="D58" s="81" t="s">
        <v>74</v>
      </c>
      <c r="E58" s="81" t="s">
        <v>290</v>
      </c>
      <c r="F58" s="81" t="s">
        <v>64</v>
      </c>
      <c r="G58" s="71">
        <v>560</v>
      </c>
      <c r="H58" s="71">
        <v>20</v>
      </c>
      <c r="I58" s="71">
        <v>20</v>
      </c>
    </row>
    <row r="59" spans="1:9" s="90" customFormat="1" ht="13.5" customHeight="1">
      <c r="A59" s="88" t="s">
        <v>380</v>
      </c>
      <c r="B59" s="89" t="s">
        <v>47</v>
      </c>
      <c r="C59" s="81" t="s">
        <v>56</v>
      </c>
      <c r="D59" s="81" t="s">
        <v>74</v>
      </c>
      <c r="E59" s="81" t="s">
        <v>379</v>
      </c>
      <c r="F59" s="81"/>
      <c r="G59" s="71">
        <f>G60+G63</f>
        <v>118</v>
      </c>
      <c r="H59" s="71">
        <f>H60+H63</f>
        <v>0</v>
      </c>
      <c r="I59" s="71">
        <f>I60+I63</f>
        <v>0</v>
      </c>
    </row>
    <row r="60" spans="1:9" s="90" customFormat="1" ht="13.5" customHeight="1">
      <c r="A60" s="91" t="s">
        <v>381</v>
      </c>
      <c r="B60" s="89" t="s">
        <v>47</v>
      </c>
      <c r="C60" s="81" t="s">
        <v>56</v>
      </c>
      <c r="D60" s="81" t="s">
        <v>74</v>
      </c>
      <c r="E60" s="81" t="s">
        <v>383</v>
      </c>
      <c r="F60" s="81"/>
      <c r="G60" s="71">
        <f aca="true" t="shared" si="6" ref="G60:I61">G61</f>
        <v>10</v>
      </c>
      <c r="H60" s="71">
        <f t="shared" si="6"/>
        <v>0</v>
      </c>
      <c r="I60" s="71">
        <f t="shared" si="6"/>
        <v>0</v>
      </c>
    </row>
    <row r="61" spans="1:9" s="90" customFormat="1" ht="13.5" customHeight="1">
      <c r="A61" s="88" t="s">
        <v>382</v>
      </c>
      <c r="B61" s="89" t="s">
        <v>47</v>
      </c>
      <c r="C61" s="81" t="s">
        <v>56</v>
      </c>
      <c r="D61" s="81" t="s">
        <v>74</v>
      </c>
      <c r="E61" s="81" t="s">
        <v>394</v>
      </c>
      <c r="F61" s="81"/>
      <c r="G61" s="71">
        <f t="shared" si="6"/>
        <v>10</v>
      </c>
      <c r="H61" s="71">
        <f t="shared" si="6"/>
        <v>0</v>
      </c>
      <c r="I61" s="71">
        <f t="shared" si="6"/>
        <v>0</v>
      </c>
    </row>
    <row r="62" spans="1:9" s="90" customFormat="1" ht="13.5" customHeight="1">
      <c r="A62" s="88" t="s">
        <v>110</v>
      </c>
      <c r="B62" s="89" t="s">
        <v>47</v>
      </c>
      <c r="C62" s="81" t="s">
        <v>56</v>
      </c>
      <c r="D62" s="81" t="s">
        <v>74</v>
      </c>
      <c r="E62" s="81" t="s">
        <v>394</v>
      </c>
      <c r="F62" s="81" t="s">
        <v>64</v>
      </c>
      <c r="G62" s="71">
        <v>10</v>
      </c>
      <c r="H62" s="71">
        <v>0</v>
      </c>
      <c r="I62" s="71">
        <v>0</v>
      </c>
    </row>
    <row r="63" spans="1:9" s="90" customFormat="1" ht="22.5">
      <c r="A63" s="88" t="s">
        <v>384</v>
      </c>
      <c r="B63" s="89" t="s">
        <v>47</v>
      </c>
      <c r="C63" s="81" t="s">
        <v>56</v>
      </c>
      <c r="D63" s="81" t="s">
        <v>74</v>
      </c>
      <c r="E63" s="81" t="s">
        <v>395</v>
      </c>
      <c r="F63" s="81"/>
      <c r="G63" s="71">
        <f>G64</f>
        <v>108</v>
      </c>
      <c r="H63" s="71">
        <f>H64</f>
        <v>0</v>
      </c>
      <c r="I63" s="71">
        <f>I64</f>
        <v>0</v>
      </c>
    </row>
    <row r="64" spans="1:9" s="90" customFormat="1" ht="13.5" customHeight="1">
      <c r="A64" s="88" t="s">
        <v>110</v>
      </c>
      <c r="B64" s="89" t="s">
        <v>47</v>
      </c>
      <c r="C64" s="81" t="s">
        <v>56</v>
      </c>
      <c r="D64" s="81" t="s">
        <v>74</v>
      </c>
      <c r="E64" s="81" t="s">
        <v>395</v>
      </c>
      <c r="F64" s="81" t="s">
        <v>64</v>
      </c>
      <c r="G64" s="71">
        <v>108</v>
      </c>
      <c r="H64" s="71">
        <v>0</v>
      </c>
      <c r="I64" s="71">
        <v>0</v>
      </c>
    </row>
    <row r="65" spans="1:9" s="90" customFormat="1" ht="20.25" customHeight="1">
      <c r="A65" s="88" t="s">
        <v>385</v>
      </c>
      <c r="B65" s="89" t="s">
        <v>47</v>
      </c>
      <c r="C65" s="81" t="s">
        <v>56</v>
      </c>
      <c r="D65" s="81" t="s">
        <v>74</v>
      </c>
      <c r="E65" s="81" t="s">
        <v>386</v>
      </c>
      <c r="F65" s="81"/>
      <c r="G65" s="71">
        <f aca="true" t="shared" si="7" ref="G65:I67">G66</f>
        <v>3411.5</v>
      </c>
      <c r="H65" s="71">
        <f t="shared" si="7"/>
        <v>2803</v>
      </c>
      <c r="I65" s="71">
        <f t="shared" si="7"/>
        <v>2804</v>
      </c>
    </row>
    <row r="66" spans="1:9" s="90" customFormat="1" ht="12.75">
      <c r="A66" s="88" t="s">
        <v>397</v>
      </c>
      <c r="B66" s="89" t="s">
        <v>47</v>
      </c>
      <c r="C66" s="81" t="s">
        <v>56</v>
      </c>
      <c r="D66" s="81" t="s">
        <v>74</v>
      </c>
      <c r="E66" s="81" t="s">
        <v>387</v>
      </c>
      <c r="F66" s="81"/>
      <c r="G66" s="71">
        <f t="shared" si="7"/>
        <v>3411.5</v>
      </c>
      <c r="H66" s="71">
        <f t="shared" si="7"/>
        <v>2803</v>
      </c>
      <c r="I66" s="71">
        <f t="shared" si="7"/>
        <v>2804</v>
      </c>
    </row>
    <row r="67" spans="1:9" s="90" customFormat="1" ht="13.5" customHeight="1">
      <c r="A67" s="91" t="s">
        <v>398</v>
      </c>
      <c r="B67" s="89" t="s">
        <v>47</v>
      </c>
      <c r="C67" s="81" t="s">
        <v>56</v>
      </c>
      <c r="D67" s="81" t="s">
        <v>74</v>
      </c>
      <c r="E67" s="81" t="s">
        <v>396</v>
      </c>
      <c r="F67" s="81"/>
      <c r="G67" s="71">
        <f t="shared" si="7"/>
        <v>3411.5</v>
      </c>
      <c r="H67" s="71">
        <f t="shared" si="7"/>
        <v>2803</v>
      </c>
      <c r="I67" s="71">
        <f t="shared" si="7"/>
        <v>2804</v>
      </c>
    </row>
    <row r="68" spans="1:9" s="90" customFormat="1" ht="13.5" customHeight="1">
      <c r="A68" s="88" t="s">
        <v>110</v>
      </c>
      <c r="B68" s="89" t="s">
        <v>47</v>
      </c>
      <c r="C68" s="81" t="s">
        <v>56</v>
      </c>
      <c r="D68" s="81" t="s">
        <v>74</v>
      </c>
      <c r="E68" s="81" t="s">
        <v>396</v>
      </c>
      <c r="F68" s="81" t="s">
        <v>64</v>
      </c>
      <c r="G68" s="58">
        <v>3411.5</v>
      </c>
      <c r="H68" s="58">
        <v>2803</v>
      </c>
      <c r="I68" s="58">
        <v>2804</v>
      </c>
    </row>
    <row r="69" spans="1:9" s="66" customFormat="1" ht="23.25" customHeight="1">
      <c r="A69" s="110" t="s">
        <v>331</v>
      </c>
      <c r="B69" s="93" t="s">
        <v>47</v>
      </c>
      <c r="C69" s="81" t="s">
        <v>56</v>
      </c>
      <c r="D69" s="81" t="s">
        <v>74</v>
      </c>
      <c r="E69" s="94" t="s">
        <v>148</v>
      </c>
      <c r="F69" s="94"/>
      <c r="G69" s="69">
        <f>G70</f>
        <v>1940</v>
      </c>
      <c r="H69" s="69">
        <f>H73</f>
        <v>3149.25</v>
      </c>
      <c r="I69" s="69">
        <f>I73</f>
        <v>0</v>
      </c>
    </row>
    <row r="70" spans="1:9" s="66" customFormat="1" ht="20.25" customHeight="1">
      <c r="A70" s="88" t="s">
        <v>145</v>
      </c>
      <c r="B70" s="89" t="s">
        <v>47</v>
      </c>
      <c r="C70" s="81" t="s">
        <v>56</v>
      </c>
      <c r="D70" s="81" t="s">
        <v>74</v>
      </c>
      <c r="E70" s="81" t="s">
        <v>149</v>
      </c>
      <c r="F70" s="81"/>
      <c r="G70" s="71">
        <f>G71</f>
        <v>1940</v>
      </c>
      <c r="H70" s="71">
        <f>H71</f>
        <v>0</v>
      </c>
      <c r="I70" s="71">
        <f>I71</f>
        <v>0</v>
      </c>
    </row>
    <row r="71" spans="1:9" s="66" customFormat="1" ht="13.5" customHeight="1">
      <c r="A71" s="88" t="s">
        <v>146</v>
      </c>
      <c r="B71" s="89" t="s">
        <v>47</v>
      </c>
      <c r="C71" s="81" t="s">
        <v>56</v>
      </c>
      <c r="D71" s="81" t="s">
        <v>74</v>
      </c>
      <c r="E71" s="81" t="s">
        <v>150</v>
      </c>
      <c r="F71" s="81"/>
      <c r="G71" s="71">
        <f>G72</f>
        <v>1940</v>
      </c>
      <c r="H71" s="71">
        <f>H72</f>
        <v>0</v>
      </c>
      <c r="I71" s="71">
        <f>I72</f>
        <v>0</v>
      </c>
    </row>
    <row r="72" spans="1:9" s="66" customFormat="1" ht="13.5" customHeight="1">
      <c r="A72" s="88" t="s">
        <v>151</v>
      </c>
      <c r="B72" s="89" t="s">
        <v>47</v>
      </c>
      <c r="C72" s="81" t="s">
        <v>56</v>
      </c>
      <c r="D72" s="81" t="s">
        <v>74</v>
      </c>
      <c r="E72" s="81" t="s">
        <v>147</v>
      </c>
      <c r="F72" s="81"/>
      <c r="G72" s="71">
        <f>G73</f>
        <v>1940</v>
      </c>
      <c r="H72" s="71">
        <v>0</v>
      </c>
      <c r="I72" s="71">
        <v>0</v>
      </c>
    </row>
    <row r="73" spans="1:9" s="66" customFormat="1" ht="13.5" customHeight="1">
      <c r="A73" s="88" t="s">
        <v>110</v>
      </c>
      <c r="B73" s="89" t="s">
        <v>47</v>
      </c>
      <c r="C73" s="81" t="s">
        <v>56</v>
      </c>
      <c r="D73" s="81" t="s">
        <v>74</v>
      </c>
      <c r="E73" s="81" t="s">
        <v>147</v>
      </c>
      <c r="F73" s="81" t="s">
        <v>64</v>
      </c>
      <c r="G73" s="71">
        <v>1940</v>
      </c>
      <c r="H73" s="71">
        <v>3149.25</v>
      </c>
      <c r="I73" s="71">
        <v>0</v>
      </c>
    </row>
    <row r="74" spans="1:9" s="66" customFormat="1" ht="13.5" customHeight="1">
      <c r="A74" s="92" t="s">
        <v>27</v>
      </c>
      <c r="B74" s="93" t="s">
        <v>47</v>
      </c>
      <c r="C74" s="94" t="s">
        <v>56</v>
      </c>
      <c r="D74" s="94" t="s">
        <v>74</v>
      </c>
      <c r="E74" s="94" t="s">
        <v>62</v>
      </c>
      <c r="F74" s="94"/>
      <c r="G74" s="69">
        <f>G75+G82</f>
        <v>2571.608</v>
      </c>
      <c r="H74" s="69">
        <f>H75+H82</f>
        <v>0</v>
      </c>
      <c r="I74" s="69">
        <f>I75+I82</f>
        <v>0</v>
      </c>
    </row>
    <row r="75" spans="1:9" s="66" customFormat="1" ht="13.5" customHeight="1">
      <c r="A75" s="88" t="s">
        <v>28</v>
      </c>
      <c r="B75" s="89" t="s">
        <v>47</v>
      </c>
      <c r="C75" s="81" t="s">
        <v>56</v>
      </c>
      <c r="D75" s="81" t="s">
        <v>74</v>
      </c>
      <c r="E75" s="81" t="s">
        <v>99</v>
      </c>
      <c r="F75" s="81"/>
      <c r="G75" s="71">
        <f>G76</f>
        <v>922.5</v>
      </c>
      <c r="H75" s="71">
        <f>H76</f>
        <v>0</v>
      </c>
      <c r="I75" s="71">
        <f>I76</f>
        <v>0</v>
      </c>
    </row>
    <row r="76" spans="1:9" s="66" customFormat="1" ht="13.5" customHeight="1">
      <c r="A76" s="88" t="s">
        <v>28</v>
      </c>
      <c r="B76" s="89" t="s">
        <v>47</v>
      </c>
      <c r="C76" s="81" t="s">
        <v>56</v>
      </c>
      <c r="D76" s="81" t="s">
        <v>74</v>
      </c>
      <c r="E76" s="81" t="s">
        <v>65</v>
      </c>
      <c r="F76" s="81"/>
      <c r="G76" s="71">
        <f>G79+G77</f>
        <v>922.5</v>
      </c>
      <c r="H76" s="71">
        <f>H79+H77</f>
        <v>0</v>
      </c>
      <c r="I76" s="71">
        <f>I79+I77</f>
        <v>0</v>
      </c>
    </row>
    <row r="77" spans="1:9" s="66" customFormat="1" ht="16.5" customHeight="1">
      <c r="A77" s="88" t="s">
        <v>116</v>
      </c>
      <c r="B77" s="89" t="s">
        <v>47</v>
      </c>
      <c r="C77" s="81" t="s">
        <v>56</v>
      </c>
      <c r="D77" s="81" t="s">
        <v>74</v>
      </c>
      <c r="E77" s="81" t="s">
        <v>79</v>
      </c>
      <c r="F77" s="81"/>
      <c r="G77" s="71">
        <f>G78</f>
        <v>892.5</v>
      </c>
      <c r="H77" s="71">
        <f>H78</f>
        <v>0</v>
      </c>
      <c r="I77" s="71">
        <f>I78</f>
        <v>0</v>
      </c>
    </row>
    <row r="78" spans="1:9" s="66" customFormat="1" ht="17.25" customHeight="1">
      <c r="A78" s="88" t="s">
        <v>110</v>
      </c>
      <c r="B78" s="89" t="s">
        <v>47</v>
      </c>
      <c r="C78" s="81" t="s">
        <v>56</v>
      </c>
      <c r="D78" s="81" t="s">
        <v>74</v>
      </c>
      <c r="E78" s="81" t="s">
        <v>79</v>
      </c>
      <c r="F78" s="81" t="s">
        <v>64</v>
      </c>
      <c r="G78" s="58">
        <v>892.5</v>
      </c>
      <c r="H78" s="58">
        <v>0</v>
      </c>
      <c r="I78" s="58">
        <v>0</v>
      </c>
    </row>
    <row r="79" spans="1:9" s="66" customFormat="1" ht="18" customHeight="1">
      <c r="A79" s="88" t="s">
        <v>172</v>
      </c>
      <c r="B79" s="89" t="s">
        <v>47</v>
      </c>
      <c r="C79" s="81" t="s">
        <v>56</v>
      </c>
      <c r="D79" s="81" t="s">
        <v>74</v>
      </c>
      <c r="E79" s="81" t="s">
        <v>171</v>
      </c>
      <c r="F79" s="81"/>
      <c r="G79" s="71">
        <f>G80</f>
        <v>30</v>
      </c>
      <c r="H79" s="71">
        <f>H80</f>
        <v>0</v>
      </c>
      <c r="I79" s="71">
        <f>I80</f>
        <v>0</v>
      </c>
    </row>
    <row r="80" spans="1:9" s="66" customFormat="1" ht="16.5" customHeight="1">
      <c r="A80" s="88" t="s">
        <v>110</v>
      </c>
      <c r="B80" s="89" t="s">
        <v>47</v>
      </c>
      <c r="C80" s="81" t="s">
        <v>56</v>
      </c>
      <c r="D80" s="81" t="s">
        <v>74</v>
      </c>
      <c r="E80" s="81" t="s">
        <v>171</v>
      </c>
      <c r="F80" s="81" t="s">
        <v>64</v>
      </c>
      <c r="G80" s="71">
        <v>30</v>
      </c>
      <c r="H80" s="71">
        <v>0</v>
      </c>
      <c r="I80" s="71">
        <v>0</v>
      </c>
    </row>
    <row r="81" spans="1:9" s="66" customFormat="1" ht="22.5" customHeight="1">
      <c r="A81" s="114" t="s">
        <v>357</v>
      </c>
      <c r="B81" s="89" t="s">
        <v>47</v>
      </c>
      <c r="C81" s="81" t="s">
        <v>56</v>
      </c>
      <c r="D81" s="81" t="s">
        <v>74</v>
      </c>
      <c r="E81" s="81" t="s">
        <v>358</v>
      </c>
      <c r="F81" s="81"/>
      <c r="G81" s="71">
        <f>G82</f>
        <v>1649.108</v>
      </c>
      <c r="H81" s="71">
        <f>H82</f>
        <v>0</v>
      </c>
      <c r="I81" s="71">
        <f>I82</f>
        <v>0</v>
      </c>
    </row>
    <row r="82" spans="1:9" s="66" customFormat="1" ht="16.5" customHeight="1">
      <c r="A82" s="114" t="s">
        <v>296</v>
      </c>
      <c r="B82" s="89" t="s">
        <v>47</v>
      </c>
      <c r="C82" s="81" t="s">
        <v>56</v>
      </c>
      <c r="D82" s="81" t="s">
        <v>74</v>
      </c>
      <c r="E82" s="81" t="s">
        <v>358</v>
      </c>
      <c r="F82" s="81" t="s">
        <v>298</v>
      </c>
      <c r="G82" s="58">
        <v>1649.108</v>
      </c>
      <c r="H82" s="71">
        <v>0</v>
      </c>
      <c r="I82" s="71">
        <v>0</v>
      </c>
    </row>
    <row r="83" spans="1:9" s="66" customFormat="1" ht="15.75" customHeight="1">
      <c r="A83" s="100" t="s">
        <v>3</v>
      </c>
      <c r="B83" s="93" t="s">
        <v>47</v>
      </c>
      <c r="C83" s="94" t="s">
        <v>69</v>
      </c>
      <c r="D83" s="94" t="s">
        <v>57</v>
      </c>
      <c r="E83" s="94"/>
      <c r="F83" s="94"/>
      <c r="G83" s="69">
        <f>G84</f>
        <v>594.7</v>
      </c>
      <c r="H83" s="69">
        <f>H84</f>
        <v>594.7</v>
      </c>
      <c r="I83" s="69">
        <f>I84</f>
        <v>594.7</v>
      </c>
    </row>
    <row r="84" spans="1:9" s="66" customFormat="1" ht="15" customHeight="1">
      <c r="A84" s="100" t="s">
        <v>16</v>
      </c>
      <c r="B84" s="93" t="s">
        <v>47</v>
      </c>
      <c r="C84" s="94" t="s">
        <v>69</v>
      </c>
      <c r="D84" s="94" t="s">
        <v>73</v>
      </c>
      <c r="E84" s="81"/>
      <c r="F84" s="81"/>
      <c r="G84" s="71">
        <f>G88</f>
        <v>594.7</v>
      </c>
      <c r="H84" s="71">
        <f>H88</f>
        <v>594.7</v>
      </c>
      <c r="I84" s="71">
        <f>I88</f>
        <v>594.7</v>
      </c>
    </row>
    <row r="85" spans="1:9" s="66" customFormat="1" ht="18" customHeight="1">
      <c r="A85" s="88" t="s">
        <v>27</v>
      </c>
      <c r="B85" s="89" t="s">
        <v>47</v>
      </c>
      <c r="C85" s="81" t="s">
        <v>69</v>
      </c>
      <c r="D85" s="81" t="s">
        <v>73</v>
      </c>
      <c r="E85" s="81" t="s">
        <v>62</v>
      </c>
      <c r="F85" s="81"/>
      <c r="G85" s="71">
        <f aca="true" t="shared" si="8" ref="G85:I87">G86</f>
        <v>594.7</v>
      </c>
      <c r="H85" s="71">
        <f t="shared" si="8"/>
        <v>594.7</v>
      </c>
      <c r="I85" s="71">
        <f t="shared" si="8"/>
        <v>594.7</v>
      </c>
    </row>
    <row r="86" spans="1:9" s="66" customFormat="1" ht="15" customHeight="1">
      <c r="A86" s="88" t="s">
        <v>28</v>
      </c>
      <c r="B86" s="89" t="s">
        <v>47</v>
      </c>
      <c r="C86" s="81" t="s">
        <v>69</v>
      </c>
      <c r="D86" s="81" t="s">
        <v>73</v>
      </c>
      <c r="E86" s="81" t="s">
        <v>99</v>
      </c>
      <c r="F86" s="81"/>
      <c r="G86" s="71">
        <f t="shared" si="8"/>
        <v>594.7</v>
      </c>
      <c r="H86" s="71">
        <f t="shared" si="8"/>
        <v>594.7</v>
      </c>
      <c r="I86" s="71">
        <f t="shared" si="8"/>
        <v>594.7</v>
      </c>
    </row>
    <row r="87" spans="1:9" s="66" customFormat="1" ht="15" customHeight="1">
      <c r="A87" s="88" t="s">
        <v>28</v>
      </c>
      <c r="B87" s="89" t="s">
        <v>47</v>
      </c>
      <c r="C87" s="81" t="s">
        <v>69</v>
      </c>
      <c r="D87" s="81" t="s">
        <v>73</v>
      </c>
      <c r="E87" s="81" t="s">
        <v>65</v>
      </c>
      <c r="F87" s="81"/>
      <c r="G87" s="71">
        <f t="shared" si="8"/>
        <v>594.7</v>
      </c>
      <c r="H87" s="71">
        <f t="shared" si="8"/>
        <v>594.7</v>
      </c>
      <c r="I87" s="71">
        <f t="shared" si="8"/>
        <v>594.7</v>
      </c>
    </row>
    <row r="88" spans="1:9" s="66" customFormat="1" ht="25.5" customHeight="1">
      <c r="A88" s="88" t="s">
        <v>85</v>
      </c>
      <c r="B88" s="89" t="s">
        <v>47</v>
      </c>
      <c r="C88" s="81" t="s">
        <v>69</v>
      </c>
      <c r="D88" s="81" t="s">
        <v>73</v>
      </c>
      <c r="E88" s="81" t="s">
        <v>202</v>
      </c>
      <c r="F88" s="81"/>
      <c r="G88" s="71">
        <f>G89+G90+G91</f>
        <v>594.7</v>
      </c>
      <c r="H88" s="71">
        <f>H89+H90</f>
        <v>594.7</v>
      </c>
      <c r="I88" s="71">
        <f>I89+I90</f>
        <v>594.7</v>
      </c>
    </row>
    <row r="89" spans="1:9" s="66" customFormat="1" ht="17.25" customHeight="1">
      <c r="A89" s="88" t="s">
        <v>126</v>
      </c>
      <c r="B89" s="89" t="s">
        <v>47</v>
      </c>
      <c r="C89" s="81" t="s">
        <v>69</v>
      </c>
      <c r="D89" s="81" t="s">
        <v>73</v>
      </c>
      <c r="E89" s="81" t="s">
        <v>202</v>
      </c>
      <c r="F89" s="81" t="s">
        <v>59</v>
      </c>
      <c r="G89" s="58">
        <v>584.60896</v>
      </c>
      <c r="H89" s="71">
        <v>584.7</v>
      </c>
      <c r="I89" s="71">
        <v>584.7</v>
      </c>
    </row>
    <row r="90" spans="1:9" s="66" customFormat="1" ht="18.75" customHeight="1">
      <c r="A90" s="88" t="s">
        <v>110</v>
      </c>
      <c r="B90" s="89" t="s">
        <v>47</v>
      </c>
      <c r="C90" s="81" t="s">
        <v>69</v>
      </c>
      <c r="D90" s="81" t="s">
        <v>73</v>
      </c>
      <c r="E90" s="81" t="s">
        <v>202</v>
      </c>
      <c r="F90" s="81" t="s">
        <v>64</v>
      </c>
      <c r="G90" s="71">
        <v>10</v>
      </c>
      <c r="H90" s="71">
        <v>10</v>
      </c>
      <c r="I90" s="71">
        <v>10</v>
      </c>
    </row>
    <row r="91" spans="1:9" s="66" customFormat="1" ht="18.75" customHeight="1">
      <c r="A91" s="114" t="s">
        <v>296</v>
      </c>
      <c r="B91" s="89" t="s">
        <v>47</v>
      </c>
      <c r="C91" s="81" t="s">
        <v>69</v>
      </c>
      <c r="D91" s="81" t="s">
        <v>73</v>
      </c>
      <c r="E91" s="81" t="s">
        <v>202</v>
      </c>
      <c r="F91" s="81" t="s">
        <v>298</v>
      </c>
      <c r="G91" s="58">
        <v>0.09104</v>
      </c>
      <c r="H91" s="71">
        <v>0</v>
      </c>
      <c r="I91" s="71">
        <v>0</v>
      </c>
    </row>
    <row r="92" spans="1:9" s="66" customFormat="1" ht="21" customHeight="1">
      <c r="A92" s="100" t="s">
        <v>10</v>
      </c>
      <c r="B92" s="93" t="s">
        <v>47</v>
      </c>
      <c r="C92" s="94" t="s">
        <v>73</v>
      </c>
      <c r="D92" s="94" t="s">
        <v>57</v>
      </c>
      <c r="E92" s="94"/>
      <c r="F92" s="94"/>
      <c r="G92" s="69">
        <f>G93+G100</f>
        <v>2500.375</v>
      </c>
      <c r="H92" s="69">
        <f>H93+H100</f>
        <v>2014.105</v>
      </c>
      <c r="I92" s="69">
        <f>I93+I100</f>
        <v>2094.5280000000002</v>
      </c>
    </row>
    <row r="93" spans="1:9" s="66" customFormat="1" ht="28.5" customHeight="1">
      <c r="A93" s="92" t="s">
        <v>373</v>
      </c>
      <c r="B93" s="93" t="s">
        <v>47</v>
      </c>
      <c r="C93" s="94" t="s">
        <v>73</v>
      </c>
      <c r="D93" s="94" t="s">
        <v>80</v>
      </c>
      <c r="E93" s="94"/>
      <c r="F93" s="94"/>
      <c r="G93" s="69">
        <f aca="true" t="shared" si="9" ref="G93:I96">G94</f>
        <v>563.6</v>
      </c>
      <c r="H93" s="69">
        <f t="shared" si="9"/>
        <v>0</v>
      </c>
      <c r="I93" s="69">
        <f t="shared" si="9"/>
        <v>0</v>
      </c>
    </row>
    <row r="94" spans="1:9" s="66" customFormat="1" ht="36" customHeight="1">
      <c r="A94" s="92" t="s">
        <v>316</v>
      </c>
      <c r="B94" s="93" t="s">
        <v>47</v>
      </c>
      <c r="C94" s="94" t="s">
        <v>73</v>
      </c>
      <c r="D94" s="94" t="s">
        <v>80</v>
      </c>
      <c r="E94" s="94" t="s">
        <v>158</v>
      </c>
      <c r="F94" s="94"/>
      <c r="G94" s="69">
        <f t="shared" si="9"/>
        <v>563.6</v>
      </c>
      <c r="H94" s="69">
        <f t="shared" si="9"/>
        <v>0</v>
      </c>
      <c r="I94" s="69">
        <f t="shared" si="9"/>
        <v>0</v>
      </c>
    </row>
    <row r="95" spans="1:9" s="66" customFormat="1" ht="26.25" customHeight="1">
      <c r="A95" s="88" t="s">
        <v>315</v>
      </c>
      <c r="B95" s="89" t="s">
        <v>47</v>
      </c>
      <c r="C95" s="81" t="s">
        <v>73</v>
      </c>
      <c r="D95" s="81" t="s">
        <v>80</v>
      </c>
      <c r="E95" s="81" t="s">
        <v>159</v>
      </c>
      <c r="F95" s="81"/>
      <c r="G95" s="71">
        <f t="shared" si="9"/>
        <v>563.6</v>
      </c>
      <c r="H95" s="71">
        <f t="shared" si="9"/>
        <v>0</v>
      </c>
      <c r="I95" s="71">
        <f t="shared" si="9"/>
        <v>0</v>
      </c>
    </row>
    <row r="96" spans="1:9" s="66" customFormat="1" ht="24" customHeight="1">
      <c r="A96" s="88" t="s">
        <v>197</v>
      </c>
      <c r="B96" s="89" t="s">
        <v>47</v>
      </c>
      <c r="C96" s="81" t="s">
        <v>73</v>
      </c>
      <c r="D96" s="81" t="s">
        <v>80</v>
      </c>
      <c r="E96" s="81" t="s">
        <v>160</v>
      </c>
      <c r="F96" s="81"/>
      <c r="G96" s="71">
        <f t="shared" si="9"/>
        <v>563.6</v>
      </c>
      <c r="H96" s="71">
        <f t="shared" si="9"/>
        <v>0</v>
      </c>
      <c r="I96" s="71">
        <f t="shared" si="9"/>
        <v>0</v>
      </c>
    </row>
    <row r="97" spans="1:9" s="66" customFormat="1" ht="18.75" customHeight="1">
      <c r="A97" s="88" t="s">
        <v>198</v>
      </c>
      <c r="B97" s="89" t="s">
        <v>47</v>
      </c>
      <c r="C97" s="81" t="s">
        <v>73</v>
      </c>
      <c r="D97" s="81" t="s">
        <v>80</v>
      </c>
      <c r="E97" s="81" t="s">
        <v>161</v>
      </c>
      <c r="F97" s="81"/>
      <c r="G97" s="71">
        <f>G98+G99</f>
        <v>563.6</v>
      </c>
      <c r="H97" s="71">
        <f>H98</f>
        <v>0</v>
      </c>
      <c r="I97" s="71">
        <f>I98</f>
        <v>0</v>
      </c>
    </row>
    <row r="98" spans="1:9" s="66" customFormat="1" ht="16.5" customHeight="1">
      <c r="A98" s="88" t="s">
        <v>110</v>
      </c>
      <c r="B98" s="89" t="s">
        <v>47</v>
      </c>
      <c r="C98" s="81" t="s">
        <v>73</v>
      </c>
      <c r="D98" s="81" t="s">
        <v>80</v>
      </c>
      <c r="E98" s="81" t="s">
        <v>161</v>
      </c>
      <c r="F98" s="81" t="s">
        <v>64</v>
      </c>
      <c r="G98" s="58">
        <v>513.6</v>
      </c>
      <c r="H98" s="71">
        <v>0</v>
      </c>
      <c r="I98" s="71">
        <v>0</v>
      </c>
    </row>
    <row r="99" spans="1:9" s="66" customFormat="1" ht="16.5" customHeight="1">
      <c r="A99" s="114" t="s">
        <v>296</v>
      </c>
      <c r="B99" s="89" t="s">
        <v>47</v>
      </c>
      <c r="C99" s="81" t="s">
        <v>73</v>
      </c>
      <c r="D99" s="81" t="s">
        <v>80</v>
      </c>
      <c r="E99" s="81" t="s">
        <v>161</v>
      </c>
      <c r="F99" s="81" t="s">
        <v>298</v>
      </c>
      <c r="G99" s="71">
        <v>50</v>
      </c>
      <c r="H99" s="71">
        <v>0</v>
      </c>
      <c r="I99" s="71">
        <v>0</v>
      </c>
    </row>
    <row r="100" spans="1:9" s="66" customFormat="1" ht="28.5" customHeight="1">
      <c r="A100" s="100" t="s">
        <v>25</v>
      </c>
      <c r="B100" s="93" t="s">
        <v>47</v>
      </c>
      <c r="C100" s="94" t="s">
        <v>73</v>
      </c>
      <c r="D100" s="94" t="s">
        <v>103</v>
      </c>
      <c r="E100" s="94"/>
      <c r="F100" s="94"/>
      <c r="G100" s="69">
        <f aca="true" t="shared" si="10" ref="G100:I103">G101</f>
        <v>1936.775</v>
      </c>
      <c r="H100" s="69">
        <f t="shared" si="10"/>
        <v>2014.105</v>
      </c>
      <c r="I100" s="69">
        <f t="shared" si="10"/>
        <v>2094.5280000000002</v>
      </c>
    </row>
    <row r="101" spans="1:9" s="66" customFormat="1" ht="18" customHeight="1">
      <c r="A101" s="88" t="s">
        <v>112</v>
      </c>
      <c r="B101" s="89" t="s">
        <v>47</v>
      </c>
      <c r="C101" s="81" t="s">
        <v>73</v>
      </c>
      <c r="D101" s="81" t="s">
        <v>103</v>
      </c>
      <c r="E101" s="81" t="s">
        <v>107</v>
      </c>
      <c r="F101" s="94"/>
      <c r="G101" s="71">
        <f t="shared" si="10"/>
        <v>1936.775</v>
      </c>
      <c r="H101" s="71">
        <f t="shared" si="10"/>
        <v>2014.105</v>
      </c>
      <c r="I101" s="71">
        <f t="shared" si="10"/>
        <v>2094.5280000000002</v>
      </c>
    </row>
    <row r="102" spans="1:9" s="66" customFormat="1" ht="17.25" customHeight="1">
      <c r="A102" s="88" t="s">
        <v>26</v>
      </c>
      <c r="B102" s="89" t="s">
        <v>47</v>
      </c>
      <c r="C102" s="81" t="s">
        <v>73</v>
      </c>
      <c r="D102" s="81" t="s">
        <v>103</v>
      </c>
      <c r="E102" s="81" t="s">
        <v>61</v>
      </c>
      <c r="F102" s="94"/>
      <c r="G102" s="71">
        <f t="shared" si="10"/>
        <v>1936.775</v>
      </c>
      <c r="H102" s="71">
        <f t="shared" si="10"/>
        <v>2014.105</v>
      </c>
      <c r="I102" s="71">
        <f t="shared" si="10"/>
        <v>2094.5280000000002</v>
      </c>
    </row>
    <row r="103" spans="1:9" s="66" customFormat="1" ht="15.75" customHeight="1">
      <c r="A103" s="88" t="s">
        <v>28</v>
      </c>
      <c r="B103" s="89" t="s">
        <v>47</v>
      </c>
      <c r="C103" s="81" t="s">
        <v>73</v>
      </c>
      <c r="D103" s="81" t="s">
        <v>103</v>
      </c>
      <c r="E103" s="81" t="s">
        <v>72</v>
      </c>
      <c r="F103" s="94"/>
      <c r="G103" s="71">
        <f t="shared" si="10"/>
        <v>1936.775</v>
      </c>
      <c r="H103" s="71">
        <f t="shared" si="10"/>
        <v>2014.105</v>
      </c>
      <c r="I103" s="71">
        <f t="shared" si="10"/>
        <v>2094.5280000000002</v>
      </c>
    </row>
    <row r="104" spans="1:9" s="66" customFormat="1" ht="16.5" customHeight="1">
      <c r="A104" s="88" t="s">
        <v>114</v>
      </c>
      <c r="B104" s="89" t="s">
        <v>47</v>
      </c>
      <c r="C104" s="81" t="s">
        <v>73</v>
      </c>
      <c r="D104" s="81" t="s">
        <v>103</v>
      </c>
      <c r="E104" s="81" t="s">
        <v>113</v>
      </c>
      <c r="F104" s="109"/>
      <c r="G104" s="71">
        <f>G105+G109</f>
        <v>1936.775</v>
      </c>
      <c r="H104" s="71">
        <f>H105+H109</f>
        <v>2014.105</v>
      </c>
      <c r="I104" s="71">
        <f>I105+I109</f>
        <v>2094.5280000000002</v>
      </c>
    </row>
    <row r="105" spans="1:9" s="66" customFormat="1" ht="24" customHeight="1">
      <c r="A105" s="88" t="s">
        <v>38</v>
      </c>
      <c r="B105" s="89" t="s">
        <v>47</v>
      </c>
      <c r="C105" s="81" t="s">
        <v>73</v>
      </c>
      <c r="D105" s="81" t="s">
        <v>103</v>
      </c>
      <c r="E105" s="81" t="s">
        <v>115</v>
      </c>
      <c r="F105" s="109"/>
      <c r="G105" s="71">
        <f>G106+G107+G108</f>
        <v>1933.255</v>
      </c>
      <c r="H105" s="71">
        <f>H106+H107</f>
        <v>2010.585</v>
      </c>
      <c r="I105" s="71">
        <f>I106+I107</f>
        <v>2091.0080000000003</v>
      </c>
    </row>
    <row r="106" spans="1:9" s="66" customFormat="1" ht="19.5" customHeight="1">
      <c r="A106" s="88" t="s">
        <v>63</v>
      </c>
      <c r="B106" s="89" t="s">
        <v>47</v>
      </c>
      <c r="C106" s="81" t="s">
        <v>73</v>
      </c>
      <c r="D106" s="81" t="s">
        <v>103</v>
      </c>
      <c r="E106" s="81" t="s">
        <v>115</v>
      </c>
      <c r="F106" s="81" t="s">
        <v>59</v>
      </c>
      <c r="G106" s="58">
        <v>1836.53533</v>
      </c>
      <c r="H106" s="71">
        <v>1910.055</v>
      </c>
      <c r="I106" s="71">
        <v>1986.458</v>
      </c>
    </row>
    <row r="107" spans="1:9" s="66" customFormat="1" ht="16.5" customHeight="1">
      <c r="A107" s="88" t="s">
        <v>110</v>
      </c>
      <c r="B107" s="89" t="s">
        <v>47</v>
      </c>
      <c r="C107" s="81" t="s">
        <v>73</v>
      </c>
      <c r="D107" s="81" t="s">
        <v>103</v>
      </c>
      <c r="E107" s="81" t="s">
        <v>115</v>
      </c>
      <c r="F107" s="81" t="s">
        <v>64</v>
      </c>
      <c r="G107" s="71">
        <v>96.66</v>
      </c>
      <c r="H107" s="71">
        <v>100.53</v>
      </c>
      <c r="I107" s="71">
        <v>104.55</v>
      </c>
    </row>
    <row r="108" spans="1:9" s="66" customFormat="1" ht="16.5" customHeight="1">
      <c r="A108" s="114" t="s">
        <v>296</v>
      </c>
      <c r="B108" s="89" t="s">
        <v>47</v>
      </c>
      <c r="C108" s="81" t="s">
        <v>73</v>
      </c>
      <c r="D108" s="81" t="s">
        <v>103</v>
      </c>
      <c r="E108" s="81" t="s">
        <v>115</v>
      </c>
      <c r="F108" s="81" t="s">
        <v>298</v>
      </c>
      <c r="G108" s="58">
        <v>0.05967</v>
      </c>
      <c r="H108" s="71">
        <v>0</v>
      </c>
      <c r="I108" s="71">
        <v>0</v>
      </c>
    </row>
    <row r="109" spans="1:9" s="66" customFormat="1" ht="23.25" customHeight="1">
      <c r="A109" s="88" t="s">
        <v>173</v>
      </c>
      <c r="B109" s="89" t="s">
        <v>47</v>
      </c>
      <c r="C109" s="81" t="s">
        <v>73</v>
      </c>
      <c r="D109" s="81" t="s">
        <v>103</v>
      </c>
      <c r="E109" s="81" t="s">
        <v>174</v>
      </c>
      <c r="F109" s="81"/>
      <c r="G109" s="71">
        <f>G110</f>
        <v>3.52</v>
      </c>
      <c r="H109" s="71">
        <f>H110</f>
        <v>3.52</v>
      </c>
      <c r="I109" s="71">
        <f>I110</f>
        <v>3.52</v>
      </c>
    </row>
    <row r="110" spans="1:9" s="66" customFormat="1" ht="17.25" customHeight="1">
      <c r="A110" s="88" t="s">
        <v>110</v>
      </c>
      <c r="B110" s="89" t="s">
        <v>47</v>
      </c>
      <c r="C110" s="81" t="s">
        <v>73</v>
      </c>
      <c r="D110" s="81" t="s">
        <v>103</v>
      </c>
      <c r="E110" s="81" t="s">
        <v>174</v>
      </c>
      <c r="F110" s="81" t="s">
        <v>64</v>
      </c>
      <c r="G110" s="71">
        <v>3.52</v>
      </c>
      <c r="H110" s="71">
        <v>3.52</v>
      </c>
      <c r="I110" s="71">
        <v>3.52</v>
      </c>
    </row>
    <row r="111" spans="1:9" s="66" customFormat="1" ht="18" customHeight="1">
      <c r="A111" s="100" t="s">
        <v>4</v>
      </c>
      <c r="B111" s="93" t="s">
        <v>47</v>
      </c>
      <c r="C111" s="94" t="s">
        <v>58</v>
      </c>
      <c r="D111" s="94" t="s">
        <v>57</v>
      </c>
      <c r="E111" s="94"/>
      <c r="F111" s="94"/>
      <c r="G111" s="69">
        <f>G112+G131</f>
        <v>51528.947340000006</v>
      </c>
      <c r="H111" s="69">
        <f>H112+H131</f>
        <v>1619.38</v>
      </c>
      <c r="I111" s="69">
        <f>I112+I131</f>
        <v>1619.3836</v>
      </c>
    </row>
    <row r="112" spans="1:9" s="66" customFormat="1" ht="16.5" customHeight="1">
      <c r="A112" s="100" t="s">
        <v>111</v>
      </c>
      <c r="B112" s="93" t="s">
        <v>47</v>
      </c>
      <c r="C112" s="94" t="s">
        <v>58</v>
      </c>
      <c r="D112" s="94" t="s">
        <v>106</v>
      </c>
      <c r="E112" s="94"/>
      <c r="F112" s="94"/>
      <c r="G112" s="69">
        <f>G113+G118</f>
        <v>48046.899840000005</v>
      </c>
      <c r="H112" s="69">
        <f>H113+H118</f>
        <v>1619.38</v>
      </c>
      <c r="I112" s="69">
        <f>I113+I118</f>
        <v>1619.3836</v>
      </c>
    </row>
    <row r="113" spans="1:9" s="66" customFormat="1" ht="27" customHeight="1">
      <c r="A113" s="92" t="s">
        <v>178</v>
      </c>
      <c r="B113" s="93" t="s">
        <v>47</v>
      </c>
      <c r="C113" s="94" t="s">
        <v>58</v>
      </c>
      <c r="D113" s="94" t="s">
        <v>106</v>
      </c>
      <c r="E113" s="94" t="s">
        <v>196</v>
      </c>
      <c r="F113" s="94"/>
      <c r="G113" s="69">
        <f aca="true" t="shared" si="11" ref="G113:I114">G114</f>
        <v>2195.462</v>
      </c>
      <c r="H113" s="69">
        <f t="shared" si="11"/>
        <v>0</v>
      </c>
      <c r="I113" s="69">
        <f t="shared" si="11"/>
        <v>0</v>
      </c>
    </row>
    <row r="114" spans="1:9" s="66" customFormat="1" ht="23.25" customHeight="1">
      <c r="A114" s="88" t="s">
        <v>162</v>
      </c>
      <c r="B114" s="89" t="s">
        <v>47</v>
      </c>
      <c r="C114" s="81" t="s">
        <v>58</v>
      </c>
      <c r="D114" s="81" t="s">
        <v>106</v>
      </c>
      <c r="E114" s="81" t="s">
        <v>203</v>
      </c>
      <c r="F114" s="81"/>
      <c r="G114" s="71">
        <f t="shared" si="11"/>
        <v>2195.462</v>
      </c>
      <c r="H114" s="71">
        <f t="shared" si="11"/>
        <v>0</v>
      </c>
      <c r="I114" s="71">
        <f t="shared" si="11"/>
        <v>0</v>
      </c>
    </row>
    <row r="115" spans="1:9" s="66" customFormat="1" ht="17.25" customHeight="1">
      <c r="A115" s="88" t="s">
        <v>163</v>
      </c>
      <c r="B115" s="89" t="s">
        <v>47</v>
      </c>
      <c r="C115" s="81" t="s">
        <v>58</v>
      </c>
      <c r="D115" s="81" t="s">
        <v>106</v>
      </c>
      <c r="E115" s="81" t="s">
        <v>204</v>
      </c>
      <c r="F115" s="81"/>
      <c r="G115" s="71">
        <f>G116</f>
        <v>2195.462</v>
      </c>
      <c r="H115" s="71">
        <f>H116+H117</f>
        <v>0</v>
      </c>
      <c r="I115" s="71">
        <f>I116+I117</f>
        <v>0</v>
      </c>
    </row>
    <row r="116" spans="1:9" s="66" customFormat="1" ht="15.75" customHeight="1">
      <c r="A116" s="88" t="s">
        <v>164</v>
      </c>
      <c r="B116" s="89" t="s">
        <v>47</v>
      </c>
      <c r="C116" s="81" t="s">
        <v>58</v>
      </c>
      <c r="D116" s="81" t="s">
        <v>106</v>
      </c>
      <c r="E116" s="81" t="s">
        <v>205</v>
      </c>
      <c r="F116" s="81"/>
      <c r="G116" s="71">
        <f>G117</f>
        <v>2195.462</v>
      </c>
      <c r="H116" s="71">
        <f>H117</f>
        <v>0</v>
      </c>
      <c r="I116" s="71">
        <f>I117</f>
        <v>0</v>
      </c>
    </row>
    <row r="117" spans="1:9" s="66" customFormat="1" ht="16.5" customHeight="1">
      <c r="A117" s="88" t="s">
        <v>88</v>
      </c>
      <c r="B117" s="89" t="s">
        <v>47</v>
      </c>
      <c r="C117" s="81" t="s">
        <v>58</v>
      </c>
      <c r="D117" s="81" t="s">
        <v>106</v>
      </c>
      <c r="E117" s="81" t="s">
        <v>205</v>
      </c>
      <c r="F117" s="81" t="s">
        <v>84</v>
      </c>
      <c r="G117" s="71">
        <v>2195.462</v>
      </c>
      <c r="H117" s="71">
        <v>0</v>
      </c>
      <c r="I117" s="71">
        <v>0</v>
      </c>
    </row>
    <row r="118" spans="1:9" ht="36" customHeight="1">
      <c r="A118" s="92" t="s">
        <v>287</v>
      </c>
      <c r="B118" s="93" t="s">
        <v>47</v>
      </c>
      <c r="C118" s="94" t="s">
        <v>58</v>
      </c>
      <c r="D118" s="94" t="s">
        <v>106</v>
      </c>
      <c r="E118" s="94" t="s">
        <v>100</v>
      </c>
      <c r="F118" s="94"/>
      <c r="G118" s="69">
        <f aca="true" t="shared" si="12" ref="G118:I119">G119</f>
        <v>45851.437840000006</v>
      </c>
      <c r="H118" s="69">
        <f t="shared" si="12"/>
        <v>1619.38</v>
      </c>
      <c r="I118" s="69">
        <f t="shared" si="12"/>
        <v>1619.3836</v>
      </c>
    </row>
    <row r="119" spans="1:9" ht="25.5" customHeight="1">
      <c r="A119" s="88" t="s">
        <v>86</v>
      </c>
      <c r="B119" s="89" t="s">
        <v>47</v>
      </c>
      <c r="C119" s="81" t="s">
        <v>58</v>
      </c>
      <c r="D119" s="81" t="s">
        <v>106</v>
      </c>
      <c r="E119" s="81" t="s">
        <v>101</v>
      </c>
      <c r="F119" s="81"/>
      <c r="G119" s="71">
        <f t="shared" si="12"/>
        <v>45851.437840000006</v>
      </c>
      <c r="H119" s="71">
        <f t="shared" si="12"/>
        <v>1619.38</v>
      </c>
      <c r="I119" s="71">
        <f t="shared" si="12"/>
        <v>1619.3836</v>
      </c>
    </row>
    <row r="120" spans="1:9" ht="27.75" customHeight="1">
      <c r="A120" s="88" t="s">
        <v>87</v>
      </c>
      <c r="B120" s="89" t="s">
        <v>47</v>
      </c>
      <c r="C120" s="81" t="s">
        <v>58</v>
      </c>
      <c r="D120" s="81" t="s">
        <v>106</v>
      </c>
      <c r="E120" s="81" t="s">
        <v>102</v>
      </c>
      <c r="F120" s="81"/>
      <c r="G120" s="71">
        <f>G121+G123+G126+G128+G130</f>
        <v>45851.437840000006</v>
      </c>
      <c r="H120" s="71">
        <f>H121+H123+H126+H128+H130</f>
        <v>1619.38</v>
      </c>
      <c r="I120" s="71">
        <f>I121+I123+I126+I128+I130</f>
        <v>1619.3836</v>
      </c>
    </row>
    <row r="121" spans="1:9" s="66" customFormat="1" ht="15.75" customHeight="1">
      <c r="A121" s="88" t="s">
        <v>199</v>
      </c>
      <c r="B121" s="89" t="s">
        <v>47</v>
      </c>
      <c r="C121" s="81" t="s">
        <v>58</v>
      </c>
      <c r="D121" s="81" t="s">
        <v>106</v>
      </c>
      <c r="E121" s="81" t="s">
        <v>125</v>
      </c>
      <c r="F121" s="81"/>
      <c r="G121" s="71">
        <f>G122</f>
        <v>1877.601</v>
      </c>
      <c r="H121" s="71">
        <f>H122</f>
        <v>1419.38</v>
      </c>
      <c r="I121" s="71">
        <f>I122</f>
        <v>1419.3836</v>
      </c>
    </row>
    <row r="122" spans="1:9" s="66" customFormat="1" ht="18.75" customHeight="1">
      <c r="A122" s="88" t="s">
        <v>110</v>
      </c>
      <c r="B122" s="89" t="s">
        <v>47</v>
      </c>
      <c r="C122" s="81" t="s">
        <v>58</v>
      </c>
      <c r="D122" s="81" t="s">
        <v>106</v>
      </c>
      <c r="E122" s="81" t="s">
        <v>125</v>
      </c>
      <c r="F122" s="81" t="s">
        <v>64</v>
      </c>
      <c r="G122" s="58">
        <v>1877.601</v>
      </c>
      <c r="H122" s="71">
        <v>1419.38</v>
      </c>
      <c r="I122" s="71">
        <v>1419.3836</v>
      </c>
    </row>
    <row r="123" spans="1:9" ht="23.25" customHeight="1">
      <c r="A123" s="88" t="s">
        <v>200</v>
      </c>
      <c r="B123" s="89" t="s">
        <v>47</v>
      </c>
      <c r="C123" s="81" t="s">
        <v>58</v>
      </c>
      <c r="D123" s="81" t="s">
        <v>106</v>
      </c>
      <c r="E123" s="81" t="s">
        <v>142</v>
      </c>
      <c r="F123" s="81"/>
      <c r="G123" s="71">
        <f>G124</f>
        <v>43773.83684</v>
      </c>
      <c r="H123" s="71">
        <f>H124</f>
        <v>100</v>
      </c>
      <c r="I123" s="71">
        <f>I124</f>
        <v>100</v>
      </c>
    </row>
    <row r="124" spans="1:9" ht="18" customHeight="1">
      <c r="A124" s="88" t="s">
        <v>110</v>
      </c>
      <c r="B124" s="89" t="s">
        <v>47</v>
      </c>
      <c r="C124" s="81" t="s">
        <v>58</v>
      </c>
      <c r="D124" s="81" t="s">
        <v>106</v>
      </c>
      <c r="E124" s="81" t="s">
        <v>142</v>
      </c>
      <c r="F124" s="81" t="s">
        <v>64</v>
      </c>
      <c r="G124" s="58">
        <v>43773.83684</v>
      </c>
      <c r="H124" s="71">
        <v>100</v>
      </c>
      <c r="I124" s="71">
        <v>100</v>
      </c>
    </row>
    <row r="125" spans="1:9" ht="18" customHeight="1">
      <c r="A125" s="88" t="s">
        <v>288</v>
      </c>
      <c r="B125" s="89" t="s">
        <v>47</v>
      </c>
      <c r="C125" s="81" t="s">
        <v>58</v>
      </c>
      <c r="D125" s="81" t="s">
        <v>106</v>
      </c>
      <c r="E125" s="81" t="s">
        <v>317</v>
      </c>
      <c r="F125" s="81"/>
      <c r="G125" s="71">
        <f>G126</f>
        <v>90</v>
      </c>
      <c r="H125" s="71">
        <f>H126</f>
        <v>90</v>
      </c>
      <c r="I125" s="71">
        <f>I126</f>
        <v>90</v>
      </c>
    </row>
    <row r="126" spans="1:9" ht="18" customHeight="1">
      <c r="A126" s="88" t="s">
        <v>88</v>
      </c>
      <c r="B126" s="89" t="s">
        <v>47</v>
      </c>
      <c r="C126" s="81" t="s">
        <v>58</v>
      </c>
      <c r="D126" s="81" t="s">
        <v>106</v>
      </c>
      <c r="E126" s="81" t="s">
        <v>317</v>
      </c>
      <c r="F126" s="81" t="s">
        <v>84</v>
      </c>
      <c r="G126" s="71">
        <v>90</v>
      </c>
      <c r="H126" s="71">
        <v>90</v>
      </c>
      <c r="I126" s="71">
        <v>90</v>
      </c>
    </row>
    <row r="127" spans="1:9" ht="18" customHeight="1">
      <c r="A127" s="88" t="s">
        <v>269</v>
      </c>
      <c r="B127" s="89" t="s">
        <v>47</v>
      </c>
      <c r="C127" s="81" t="s">
        <v>58</v>
      </c>
      <c r="D127" s="81" t="s">
        <v>106</v>
      </c>
      <c r="E127" s="81" t="s">
        <v>318</v>
      </c>
      <c r="F127" s="81"/>
      <c r="G127" s="71">
        <f>G128</f>
        <v>100</v>
      </c>
      <c r="H127" s="71">
        <f>H128</f>
        <v>0</v>
      </c>
      <c r="I127" s="71">
        <f>I128</f>
        <v>0</v>
      </c>
    </row>
    <row r="128" spans="1:9" ht="18" customHeight="1">
      <c r="A128" s="88" t="s">
        <v>110</v>
      </c>
      <c r="B128" s="89" t="s">
        <v>47</v>
      </c>
      <c r="C128" s="81" t="s">
        <v>58</v>
      </c>
      <c r="D128" s="81" t="s">
        <v>106</v>
      </c>
      <c r="E128" s="81" t="s">
        <v>318</v>
      </c>
      <c r="F128" s="81" t="s">
        <v>64</v>
      </c>
      <c r="G128" s="71">
        <v>100</v>
      </c>
      <c r="H128" s="58">
        <v>0</v>
      </c>
      <c r="I128" s="58">
        <v>0</v>
      </c>
    </row>
    <row r="129" spans="1:9" ht="18" customHeight="1">
      <c r="A129" s="88" t="s">
        <v>270</v>
      </c>
      <c r="B129" s="89" t="s">
        <v>47</v>
      </c>
      <c r="C129" s="81" t="s">
        <v>58</v>
      </c>
      <c r="D129" s="81" t="s">
        <v>106</v>
      </c>
      <c r="E129" s="81" t="s">
        <v>319</v>
      </c>
      <c r="F129" s="81"/>
      <c r="G129" s="71">
        <f>G130</f>
        <v>10</v>
      </c>
      <c r="H129" s="71">
        <f>H130</f>
        <v>10</v>
      </c>
      <c r="I129" s="71">
        <f>I130</f>
        <v>10</v>
      </c>
    </row>
    <row r="130" spans="1:9" ht="18" customHeight="1">
      <c r="A130" s="88" t="s">
        <v>110</v>
      </c>
      <c r="B130" s="89" t="s">
        <v>47</v>
      </c>
      <c r="C130" s="81" t="s">
        <v>58</v>
      </c>
      <c r="D130" s="81" t="s">
        <v>106</v>
      </c>
      <c r="E130" s="81" t="s">
        <v>319</v>
      </c>
      <c r="F130" s="81" t="s">
        <v>64</v>
      </c>
      <c r="G130" s="71">
        <v>10</v>
      </c>
      <c r="H130" s="71">
        <v>10</v>
      </c>
      <c r="I130" s="71">
        <v>10</v>
      </c>
    </row>
    <row r="131" spans="1:9" s="66" customFormat="1" ht="18" customHeight="1">
      <c r="A131" s="100" t="s">
        <v>179</v>
      </c>
      <c r="B131" s="93" t="s">
        <v>47</v>
      </c>
      <c r="C131" s="94" t="s">
        <v>58</v>
      </c>
      <c r="D131" s="94" t="s">
        <v>78</v>
      </c>
      <c r="E131" s="94"/>
      <c r="F131" s="94"/>
      <c r="G131" s="69">
        <f>G132+G137</f>
        <v>3482.0474999999997</v>
      </c>
      <c r="H131" s="69">
        <f aca="true" t="shared" si="13" ref="H131:I135">H132</f>
        <v>0</v>
      </c>
      <c r="I131" s="69">
        <f t="shared" si="13"/>
        <v>0</v>
      </c>
    </row>
    <row r="132" spans="1:9" s="66" customFormat="1" ht="16.5" customHeight="1">
      <c r="A132" s="95" t="s">
        <v>27</v>
      </c>
      <c r="B132" s="93" t="s">
        <v>47</v>
      </c>
      <c r="C132" s="81" t="s">
        <v>58</v>
      </c>
      <c r="D132" s="81" t="s">
        <v>78</v>
      </c>
      <c r="E132" s="81" t="s">
        <v>62</v>
      </c>
      <c r="F132" s="94"/>
      <c r="G132" s="69">
        <f>G133</f>
        <v>2340</v>
      </c>
      <c r="H132" s="69">
        <f t="shared" si="13"/>
        <v>0</v>
      </c>
      <c r="I132" s="69">
        <f t="shared" si="13"/>
        <v>0</v>
      </c>
    </row>
    <row r="133" spans="1:9" s="66" customFormat="1" ht="18.75" customHeight="1">
      <c r="A133" s="95" t="s">
        <v>28</v>
      </c>
      <c r="B133" s="89" t="s">
        <v>47</v>
      </c>
      <c r="C133" s="81" t="s">
        <v>58</v>
      </c>
      <c r="D133" s="81" t="s">
        <v>78</v>
      </c>
      <c r="E133" s="81" t="s">
        <v>99</v>
      </c>
      <c r="F133" s="94"/>
      <c r="G133" s="69">
        <f>G134</f>
        <v>2340</v>
      </c>
      <c r="H133" s="69">
        <f t="shared" si="13"/>
        <v>0</v>
      </c>
      <c r="I133" s="69">
        <f t="shared" si="13"/>
        <v>0</v>
      </c>
    </row>
    <row r="134" spans="1:9" s="66" customFormat="1" ht="18" customHeight="1">
      <c r="A134" s="95" t="s">
        <v>28</v>
      </c>
      <c r="B134" s="89" t="s">
        <v>47</v>
      </c>
      <c r="C134" s="81" t="s">
        <v>58</v>
      </c>
      <c r="D134" s="81" t="s">
        <v>78</v>
      </c>
      <c r="E134" s="81" t="s">
        <v>65</v>
      </c>
      <c r="F134" s="94"/>
      <c r="G134" s="69">
        <f>G135</f>
        <v>2340</v>
      </c>
      <c r="H134" s="69">
        <f t="shared" si="13"/>
        <v>0</v>
      </c>
      <c r="I134" s="69">
        <f t="shared" si="13"/>
        <v>0</v>
      </c>
    </row>
    <row r="135" spans="1:9" s="66" customFormat="1" ht="12.75" customHeight="1">
      <c r="A135" s="115" t="s">
        <v>180</v>
      </c>
      <c r="B135" s="89" t="s">
        <v>47</v>
      </c>
      <c r="C135" s="81" t="s">
        <v>58</v>
      </c>
      <c r="D135" s="81" t="s">
        <v>78</v>
      </c>
      <c r="E135" s="81" t="s">
        <v>207</v>
      </c>
      <c r="F135" s="81"/>
      <c r="G135" s="71">
        <f>G136</f>
        <v>2340</v>
      </c>
      <c r="H135" s="71">
        <f t="shared" si="13"/>
        <v>0</v>
      </c>
      <c r="I135" s="71">
        <f t="shared" si="13"/>
        <v>0</v>
      </c>
    </row>
    <row r="136" spans="1:9" s="66" customFormat="1" ht="21" customHeight="1">
      <c r="A136" s="88" t="s">
        <v>110</v>
      </c>
      <c r="B136" s="116" t="s">
        <v>47</v>
      </c>
      <c r="C136" s="81" t="s">
        <v>58</v>
      </c>
      <c r="D136" s="81" t="s">
        <v>78</v>
      </c>
      <c r="E136" s="81" t="s">
        <v>207</v>
      </c>
      <c r="F136" s="81" t="s">
        <v>64</v>
      </c>
      <c r="G136" s="71">
        <v>2340</v>
      </c>
      <c r="H136" s="71">
        <v>0</v>
      </c>
      <c r="I136" s="71">
        <v>0</v>
      </c>
    </row>
    <row r="137" spans="1:9" s="66" customFormat="1" ht="21" customHeight="1">
      <c r="A137" s="110" t="s">
        <v>326</v>
      </c>
      <c r="B137" s="89" t="s">
        <v>47</v>
      </c>
      <c r="C137" s="81" t="s">
        <v>58</v>
      </c>
      <c r="D137" s="81" t="s">
        <v>78</v>
      </c>
      <c r="E137" s="81" t="s">
        <v>191</v>
      </c>
      <c r="F137" s="81"/>
      <c r="G137" s="71">
        <f>G138</f>
        <v>1142.0475</v>
      </c>
      <c r="H137" s="71">
        <v>0</v>
      </c>
      <c r="I137" s="71">
        <v>0</v>
      </c>
    </row>
    <row r="138" spans="1:9" s="66" customFormat="1" ht="21" customHeight="1">
      <c r="A138" s="88" t="s">
        <v>291</v>
      </c>
      <c r="B138" s="89" t="s">
        <v>47</v>
      </c>
      <c r="C138" s="81" t="s">
        <v>58</v>
      </c>
      <c r="D138" s="81" t="s">
        <v>78</v>
      </c>
      <c r="E138" s="81" t="s">
        <v>293</v>
      </c>
      <c r="F138" s="81"/>
      <c r="G138" s="71">
        <f>G139</f>
        <v>1142.0475</v>
      </c>
      <c r="H138" s="71">
        <v>0</v>
      </c>
      <c r="I138" s="71">
        <v>0</v>
      </c>
    </row>
    <row r="139" spans="1:9" s="66" customFormat="1" ht="34.5" customHeight="1">
      <c r="A139" s="88" t="s">
        <v>292</v>
      </c>
      <c r="B139" s="89" t="s">
        <v>47</v>
      </c>
      <c r="C139" s="81" t="s">
        <v>58</v>
      </c>
      <c r="D139" s="81" t="s">
        <v>78</v>
      </c>
      <c r="E139" s="81" t="s">
        <v>294</v>
      </c>
      <c r="F139" s="81"/>
      <c r="G139" s="71">
        <f>G140</f>
        <v>1142.0475</v>
      </c>
      <c r="H139" s="71">
        <v>0</v>
      </c>
      <c r="I139" s="71">
        <v>0</v>
      </c>
    </row>
    <row r="140" spans="1:9" s="66" customFormat="1" ht="21" customHeight="1">
      <c r="A140" s="95" t="s">
        <v>180</v>
      </c>
      <c r="B140" s="89" t="s">
        <v>47</v>
      </c>
      <c r="C140" s="81" t="s">
        <v>58</v>
      </c>
      <c r="D140" s="81" t="s">
        <v>78</v>
      </c>
      <c r="E140" s="81" t="s">
        <v>295</v>
      </c>
      <c r="F140" s="81"/>
      <c r="G140" s="71">
        <f>G141</f>
        <v>1142.0475</v>
      </c>
      <c r="H140" s="71">
        <v>0</v>
      </c>
      <c r="I140" s="71">
        <v>0</v>
      </c>
    </row>
    <row r="141" spans="1:9" s="66" customFormat="1" ht="21" customHeight="1">
      <c r="A141" s="95" t="s">
        <v>110</v>
      </c>
      <c r="B141" s="89" t="s">
        <v>47</v>
      </c>
      <c r="C141" s="81" t="s">
        <v>58</v>
      </c>
      <c r="D141" s="81" t="s">
        <v>78</v>
      </c>
      <c r="E141" s="81" t="s">
        <v>295</v>
      </c>
      <c r="F141" s="81" t="s">
        <v>64</v>
      </c>
      <c r="G141" s="58">
        <v>1142.0475</v>
      </c>
      <c r="H141" s="71">
        <v>0</v>
      </c>
      <c r="I141" s="71">
        <v>0</v>
      </c>
    </row>
    <row r="142" spans="1:9" s="66" customFormat="1" ht="18" customHeight="1">
      <c r="A142" s="100" t="s">
        <v>166</v>
      </c>
      <c r="B142" s="93" t="s">
        <v>47</v>
      </c>
      <c r="C142" s="94" t="s">
        <v>83</v>
      </c>
      <c r="D142" s="94" t="s">
        <v>57</v>
      </c>
      <c r="E142" s="94"/>
      <c r="F142" s="94"/>
      <c r="G142" s="69">
        <f>G143+G164+G202+G252</f>
        <v>572142.78056</v>
      </c>
      <c r="H142" s="69">
        <f>H143+H164+H202+H252</f>
        <v>84135.52352</v>
      </c>
      <c r="I142" s="69">
        <f>I143+I164+I202+I252</f>
        <v>17727.218</v>
      </c>
    </row>
    <row r="143" spans="1:9" s="66" customFormat="1" ht="14.25" customHeight="1">
      <c r="A143" s="100" t="s">
        <v>24</v>
      </c>
      <c r="B143" s="93" t="s">
        <v>47</v>
      </c>
      <c r="C143" s="117" t="s">
        <v>83</v>
      </c>
      <c r="D143" s="117" t="s">
        <v>56</v>
      </c>
      <c r="E143" s="117"/>
      <c r="F143" s="117"/>
      <c r="G143" s="69">
        <f>G144+G153</f>
        <v>190849.06895</v>
      </c>
      <c r="H143" s="69">
        <f>H144+H153</f>
        <v>58968.4994</v>
      </c>
      <c r="I143" s="69">
        <f>I144+I153</f>
        <v>0</v>
      </c>
    </row>
    <row r="144" spans="1:9" s="66" customFormat="1" ht="27" customHeight="1">
      <c r="A144" s="110" t="s">
        <v>326</v>
      </c>
      <c r="B144" s="93" t="s">
        <v>47</v>
      </c>
      <c r="C144" s="94" t="s">
        <v>83</v>
      </c>
      <c r="D144" s="94" t="s">
        <v>56</v>
      </c>
      <c r="E144" s="94" t="s">
        <v>191</v>
      </c>
      <c r="F144" s="81"/>
      <c r="G144" s="69">
        <f aca="true" t="shared" si="14" ref="G144:I145">G145</f>
        <v>2219.81563</v>
      </c>
      <c r="H144" s="69">
        <f t="shared" si="14"/>
        <v>0</v>
      </c>
      <c r="I144" s="69">
        <f t="shared" si="14"/>
        <v>0</v>
      </c>
    </row>
    <row r="145" spans="1:9" s="66" customFormat="1" ht="16.5" customHeight="1">
      <c r="A145" s="88" t="s">
        <v>289</v>
      </c>
      <c r="B145" s="89" t="s">
        <v>47</v>
      </c>
      <c r="C145" s="81" t="s">
        <v>83</v>
      </c>
      <c r="D145" s="81" t="s">
        <v>56</v>
      </c>
      <c r="E145" s="81" t="s">
        <v>192</v>
      </c>
      <c r="F145" s="81"/>
      <c r="G145" s="69">
        <f t="shared" si="14"/>
        <v>2219.81563</v>
      </c>
      <c r="H145" s="69">
        <f t="shared" si="14"/>
        <v>0</v>
      </c>
      <c r="I145" s="69">
        <f t="shared" si="14"/>
        <v>0</v>
      </c>
    </row>
    <row r="146" spans="1:9" s="66" customFormat="1" ht="23.25" customHeight="1">
      <c r="A146" s="91" t="s">
        <v>190</v>
      </c>
      <c r="B146" s="89" t="s">
        <v>47</v>
      </c>
      <c r="C146" s="81" t="s">
        <v>83</v>
      </c>
      <c r="D146" s="81" t="s">
        <v>56</v>
      </c>
      <c r="E146" s="81" t="s">
        <v>193</v>
      </c>
      <c r="F146" s="81"/>
      <c r="G146" s="71">
        <f>G149+G148+G151</f>
        <v>2219.81563</v>
      </c>
      <c r="H146" s="71">
        <f>H149</f>
        <v>0</v>
      </c>
      <c r="I146" s="71">
        <f>I149</f>
        <v>0</v>
      </c>
    </row>
    <row r="147" spans="1:9" s="66" customFormat="1" ht="23.25" customHeight="1">
      <c r="A147" s="114" t="s">
        <v>31</v>
      </c>
      <c r="B147" s="89" t="s">
        <v>47</v>
      </c>
      <c r="C147" s="81" t="s">
        <v>83</v>
      </c>
      <c r="D147" s="81" t="s">
        <v>56</v>
      </c>
      <c r="E147" s="81" t="s">
        <v>194</v>
      </c>
      <c r="F147" s="81"/>
      <c r="G147" s="71">
        <f>G148</f>
        <v>184.53839</v>
      </c>
      <c r="H147" s="71">
        <v>0</v>
      </c>
      <c r="I147" s="71">
        <v>0</v>
      </c>
    </row>
    <row r="148" spans="1:9" s="66" customFormat="1" ht="23.25" customHeight="1">
      <c r="A148" s="114" t="s">
        <v>110</v>
      </c>
      <c r="B148" s="89" t="s">
        <v>47</v>
      </c>
      <c r="C148" s="81" t="s">
        <v>83</v>
      </c>
      <c r="D148" s="81" t="s">
        <v>56</v>
      </c>
      <c r="E148" s="81" t="s">
        <v>194</v>
      </c>
      <c r="F148" s="81" t="s">
        <v>64</v>
      </c>
      <c r="G148" s="58">
        <v>184.53839</v>
      </c>
      <c r="H148" s="71">
        <v>0</v>
      </c>
      <c r="I148" s="71">
        <v>0</v>
      </c>
    </row>
    <row r="149" spans="1:9" s="66" customFormat="1" ht="26.25" customHeight="1">
      <c r="A149" s="88" t="s">
        <v>109</v>
      </c>
      <c r="B149" s="89" t="s">
        <v>47</v>
      </c>
      <c r="C149" s="81" t="s">
        <v>83</v>
      </c>
      <c r="D149" s="81" t="s">
        <v>56</v>
      </c>
      <c r="E149" s="81" t="s">
        <v>195</v>
      </c>
      <c r="F149" s="81"/>
      <c r="G149" s="71">
        <f>G150</f>
        <v>1216.27724</v>
      </c>
      <c r="H149" s="71">
        <v>0</v>
      </c>
      <c r="I149" s="71">
        <f>I150</f>
        <v>0</v>
      </c>
    </row>
    <row r="150" spans="1:9" s="66" customFormat="1" ht="15.75" customHeight="1">
      <c r="A150" s="88" t="s">
        <v>110</v>
      </c>
      <c r="B150" s="89" t="s">
        <v>47</v>
      </c>
      <c r="C150" s="81" t="s">
        <v>83</v>
      </c>
      <c r="D150" s="81" t="s">
        <v>56</v>
      </c>
      <c r="E150" s="81" t="s">
        <v>195</v>
      </c>
      <c r="F150" s="81" t="s">
        <v>64</v>
      </c>
      <c r="G150" s="58">
        <v>1216.27724</v>
      </c>
      <c r="H150" s="71">
        <v>0</v>
      </c>
      <c r="I150" s="71">
        <v>0</v>
      </c>
    </row>
    <row r="151" spans="1:9" s="66" customFormat="1" ht="22.5">
      <c r="A151" s="88" t="s">
        <v>388</v>
      </c>
      <c r="B151" s="89" t="s">
        <v>47</v>
      </c>
      <c r="C151" s="81" t="s">
        <v>83</v>
      </c>
      <c r="D151" s="81" t="s">
        <v>56</v>
      </c>
      <c r="E151" s="81" t="s">
        <v>389</v>
      </c>
      <c r="F151" s="81"/>
      <c r="G151" s="58">
        <v>819</v>
      </c>
      <c r="H151" s="71">
        <f>H152</f>
        <v>0</v>
      </c>
      <c r="I151" s="71">
        <f>I152</f>
        <v>0</v>
      </c>
    </row>
    <row r="152" spans="1:9" s="66" customFormat="1" ht="15.75" customHeight="1">
      <c r="A152" s="88" t="s">
        <v>110</v>
      </c>
      <c r="B152" s="89" t="s">
        <v>47</v>
      </c>
      <c r="C152" s="81" t="s">
        <v>83</v>
      </c>
      <c r="D152" s="81" t="s">
        <v>56</v>
      </c>
      <c r="E152" s="81" t="s">
        <v>389</v>
      </c>
      <c r="F152" s="81" t="s">
        <v>64</v>
      </c>
      <c r="G152" s="71">
        <v>1000</v>
      </c>
      <c r="H152" s="71">
        <v>0</v>
      </c>
      <c r="I152" s="71">
        <v>0</v>
      </c>
    </row>
    <row r="153" spans="1:9" s="66" customFormat="1" ht="36.75" customHeight="1">
      <c r="A153" s="110" t="s">
        <v>238</v>
      </c>
      <c r="B153" s="89" t="s">
        <v>47</v>
      </c>
      <c r="C153" s="81" t="s">
        <v>83</v>
      </c>
      <c r="D153" s="81" t="s">
        <v>56</v>
      </c>
      <c r="E153" s="94" t="s">
        <v>211</v>
      </c>
      <c r="F153" s="81"/>
      <c r="G153" s="69">
        <f>G154</f>
        <v>188629.25332</v>
      </c>
      <c r="H153" s="69">
        <f>H160</f>
        <v>58968.4994</v>
      </c>
      <c r="I153" s="69">
        <f>I163</f>
        <v>0</v>
      </c>
    </row>
    <row r="154" spans="1:9" s="66" customFormat="1" ht="26.25" customHeight="1">
      <c r="A154" s="95" t="s">
        <v>239</v>
      </c>
      <c r="B154" s="89" t="s">
        <v>47</v>
      </c>
      <c r="C154" s="81" t="s">
        <v>83</v>
      </c>
      <c r="D154" s="81" t="s">
        <v>56</v>
      </c>
      <c r="E154" s="81" t="s">
        <v>241</v>
      </c>
      <c r="F154" s="81"/>
      <c r="G154" s="71">
        <f>G155</f>
        <v>188629.25332</v>
      </c>
      <c r="H154" s="71">
        <f>H155</f>
        <v>0</v>
      </c>
      <c r="I154" s="71">
        <f>I155</f>
        <v>0</v>
      </c>
    </row>
    <row r="155" spans="1:9" s="66" customFormat="1" ht="26.25" customHeight="1">
      <c r="A155" s="95" t="s">
        <v>240</v>
      </c>
      <c r="B155" s="89" t="s">
        <v>47</v>
      </c>
      <c r="C155" s="81" t="s">
        <v>83</v>
      </c>
      <c r="D155" s="81" t="s">
        <v>56</v>
      </c>
      <c r="E155" s="81" t="s">
        <v>242</v>
      </c>
      <c r="F155" s="81"/>
      <c r="G155" s="71">
        <f>G159+G157</f>
        <v>188629.25332</v>
      </c>
      <c r="H155" s="71">
        <f>H156+H158</f>
        <v>0</v>
      </c>
      <c r="I155" s="71">
        <f>I157+I158</f>
        <v>0</v>
      </c>
    </row>
    <row r="156" spans="1:9" s="66" customFormat="1" ht="18.75" customHeight="1">
      <c r="A156" s="95" t="s">
        <v>236</v>
      </c>
      <c r="B156" s="89" t="s">
        <v>47</v>
      </c>
      <c r="C156" s="81" t="s">
        <v>83</v>
      </c>
      <c r="D156" s="81" t="s">
        <v>56</v>
      </c>
      <c r="E156" s="81" t="s">
        <v>243</v>
      </c>
      <c r="F156" s="81"/>
      <c r="G156" s="71">
        <f>G157</f>
        <v>117853.66346</v>
      </c>
      <c r="H156" s="71">
        <f>H157</f>
        <v>0</v>
      </c>
      <c r="I156" s="71">
        <v>0</v>
      </c>
    </row>
    <row r="157" spans="1:9" s="66" customFormat="1" ht="15" customHeight="1">
      <c r="A157" s="113" t="s">
        <v>88</v>
      </c>
      <c r="B157" s="89" t="s">
        <v>47</v>
      </c>
      <c r="C157" s="81" t="s">
        <v>83</v>
      </c>
      <c r="D157" s="81" t="s">
        <v>56</v>
      </c>
      <c r="E157" s="81" t="s">
        <v>243</v>
      </c>
      <c r="F157" s="81" t="s">
        <v>84</v>
      </c>
      <c r="G157" s="71">
        <v>117853.66346</v>
      </c>
      <c r="H157" s="71">
        <v>0</v>
      </c>
      <c r="I157" s="71">
        <v>0</v>
      </c>
    </row>
    <row r="158" spans="1:9" s="66" customFormat="1" ht="16.5" customHeight="1">
      <c r="A158" s="95" t="s">
        <v>236</v>
      </c>
      <c r="B158" s="89" t="s">
        <v>47</v>
      </c>
      <c r="C158" s="81" t="s">
        <v>83</v>
      </c>
      <c r="D158" s="81" t="s">
        <v>56</v>
      </c>
      <c r="E158" s="81" t="s">
        <v>244</v>
      </c>
      <c r="F158" s="81"/>
      <c r="G158" s="71">
        <f>G159</f>
        <v>70775.58986</v>
      </c>
      <c r="H158" s="71">
        <v>0</v>
      </c>
      <c r="I158" s="71">
        <f>I159</f>
        <v>0</v>
      </c>
    </row>
    <row r="159" spans="1:9" s="66" customFormat="1" ht="15.75" customHeight="1">
      <c r="A159" s="113" t="s">
        <v>88</v>
      </c>
      <c r="B159" s="89" t="s">
        <v>47</v>
      </c>
      <c r="C159" s="81" t="s">
        <v>83</v>
      </c>
      <c r="D159" s="81" t="s">
        <v>56</v>
      </c>
      <c r="E159" s="81" t="s">
        <v>244</v>
      </c>
      <c r="F159" s="81" t="s">
        <v>84</v>
      </c>
      <c r="G159" s="71">
        <v>70775.58986</v>
      </c>
      <c r="H159" s="71">
        <v>0</v>
      </c>
      <c r="I159" s="71">
        <v>0</v>
      </c>
    </row>
    <row r="160" spans="1:9" s="66" customFormat="1" ht="27.75" customHeight="1">
      <c r="A160" s="95" t="s">
        <v>257</v>
      </c>
      <c r="B160" s="89" t="s">
        <v>47</v>
      </c>
      <c r="C160" s="81" t="s">
        <v>83</v>
      </c>
      <c r="D160" s="81" t="s">
        <v>56</v>
      </c>
      <c r="E160" s="81" t="s">
        <v>260</v>
      </c>
      <c r="F160" s="81"/>
      <c r="G160" s="71">
        <v>0</v>
      </c>
      <c r="H160" s="71">
        <f aca="true" t="shared" si="15" ref="H160:I162">H161</f>
        <v>58968.4994</v>
      </c>
      <c r="I160" s="71">
        <f t="shared" si="15"/>
        <v>0</v>
      </c>
    </row>
    <row r="161" spans="1:9" s="66" customFormat="1" ht="27.75" customHeight="1">
      <c r="A161" s="95" t="s">
        <v>258</v>
      </c>
      <c r="B161" s="89" t="s">
        <v>47</v>
      </c>
      <c r="C161" s="81" t="s">
        <v>83</v>
      </c>
      <c r="D161" s="81" t="s">
        <v>56</v>
      </c>
      <c r="E161" s="81" t="s">
        <v>261</v>
      </c>
      <c r="F161" s="81"/>
      <c r="G161" s="71">
        <v>0</v>
      </c>
      <c r="H161" s="71">
        <f t="shared" si="15"/>
        <v>58968.4994</v>
      </c>
      <c r="I161" s="71">
        <f t="shared" si="15"/>
        <v>0</v>
      </c>
    </row>
    <row r="162" spans="1:9" s="66" customFormat="1" ht="17.25" customHeight="1">
      <c r="A162" s="95" t="s">
        <v>259</v>
      </c>
      <c r="B162" s="89" t="s">
        <v>47</v>
      </c>
      <c r="C162" s="81" t="s">
        <v>83</v>
      </c>
      <c r="D162" s="81" t="s">
        <v>56</v>
      </c>
      <c r="E162" s="81" t="s">
        <v>261</v>
      </c>
      <c r="F162" s="81"/>
      <c r="G162" s="71">
        <v>0</v>
      </c>
      <c r="H162" s="71">
        <f t="shared" si="15"/>
        <v>58968.4994</v>
      </c>
      <c r="I162" s="71">
        <f t="shared" si="15"/>
        <v>0</v>
      </c>
    </row>
    <row r="163" spans="1:9" s="66" customFormat="1" ht="16.5" customHeight="1">
      <c r="A163" s="113" t="s">
        <v>88</v>
      </c>
      <c r="B163" s="89" t="s">
        <v>47</v>
      </c>
      <c r="C163" s="81" t="s">
        <v>83</v>
      </c>
      <c r="D163" s="81" t="s">
        <v>56</v>
      </c>
      <c r="E163" s="81" t="s">
        <v>261</v>
      </c>
      <c r="F163" s="81" t="s">
        <v>84</v>
      </c>
      <c r="G163" s="71">
        <v>0</v>
      </c>
      <c r="H163" s="71">
        <v>58968.4994</v>
      </c>
      <c r="I163" s="71">
        <v>0</v>
      </c>
    </row>
    <row r="164" spans="1:9" s="66" customFormat="1" ht="21" customHeight="1">
      <c r="A164" s="100" t="s">
        <v>5</v>
      </c>
      <c r="B164" s="93" t="s">
        <v>47</v>
      </c>
      <c r="C164" s="94" t="s">
        <v>83</v>
      </c>
      <c r="D164" s="94" t="s">
        <v>69</v>
      </c>
      <c r="E164" s="94"/>
      <c r="F164" s="94"/>
      <c r="G164" s="69">
        <f>G165+G173+G185+G190+G195+G178</f>
        <v>19657.160890000003</v>
      </c>
      <c r="H164" s="69">
        <f>H165+H173+H185+H190+H195+H178</f>
        <v>11941.2</v>
      </c>
      <c r="I164" s="69">
        <f>I165+I173+I185+I190+I195+I178</f>
        <v>2439</v>
      </c>
    </row>
    <row r="165" spans="1:9" ht="21" customHeight="1">
      <c r="A165" s="92" t="s">
        <v>285</v>
      </c>
      <c r="B165" s="93" t="s">
        <v>47</v>
      </c>
      <c r="C165" s="94" t="s">
        <v>83</v>
      </c>
      <c r="D165" s="94" t="s">
        <v>69</v>
      </c>
      <c r="E165" s="94" t="s">
        <v>229</v>
      </c>
      <c r="F165" s="81"/>
      <c r="G165" s="69">
        <f>G166</f>
        <v>6308.28269</v>
      </c>
      <c r="H165" s="69">
        <f>H166</f>
        <v>0</v>
      </c>
      <c r="I165" s="69">
        <f>I166</f>
        <v>0</v>
      </c>
    </row>
    <row r="166" spans="1:9" ht="27.75" customHeight="1">
      <c r="A166" s="88" t="s">
        <v>286</v>
      </c>
      <c r="B166" s="89" t="s">
        <v>47</v>
      </c>
      <c r="C166" s="81" t="s">
        <v>83</v>
      </c>
      <c r="D166" s="81" t="s">
        <v>69</v>
      </c>
      <c r="E166" s="81" t="s">
        <v>230</v>
      </c>
      <c r="F166" s="81"/>
      <c r="G166" s="71">
        <f>G170+G169</f>
        <v>6308.28269</v>
      </c>
      <c r="H166" s="71">
        <f>H170</f>
        <v>0</v>
      </c>
      <c r="I166" s="71">
        <f>I170</f>
        <v>0</v>
      </c>
    </row>
    <row r="167" spans="1:9" ht="27.75" customHeight="1">
      <c r="A167" s="114" t="s">
        <v>359</v>
      </c>
      <c r="B167" s="89" t="s">
        <v>47</v>
      </c>
      <c r="C167" s="81" t="s">
        <v>83</v>
      </c>
      <c r="D167" s="81" t="s">
        <v>69</v>
      </c>
      <c r="E167" s="81" t="s">
        <v>360</v>
      </c>
      <c r="F167" s="81"/>
      <c r="G167" s="71">
        <f>G168</f>
        <v>6208.28269</v>
      </c>
      <c r="H167" s="71">
        <v>0</v>
      </c>
      <c r="I167" s="71">
        <v>0</v>
      </c>
    </row>
    <row r="168" spans="1:9" ht="24" customHeight="1">
      <c r="A168" s="114" t="s">
        <v>361</v>
      </c>
      <c r="B168" s="89" t="s">
        <v>47</v>
      </c>
      <c r="C168" s="81" t="s">
        <v>83</v>
      </c>
      <c r="D168" s="81" t="s">
        <v>69</v>
      </c>
      <c r="E168" s="81" t="s">
        <v>362</v>
      </c>
      <c r="F168" s="81"/>
      <c r="G168" s="71">
        <f>G169</f>
        <v>6208.28269</v>
      </c>
      <c r="H168" s="71">
        <v>0</v>
      </c>
      <c r="I168" s="71">
        <v>0</v>
      </c>
    </row>
    <row r="169" spans="1:9" ht="22.5" customHeight="1">
      <c r="A169" s="114" t="s">
        <v>110</v>
      </c>
      <c r="B169" s="89" t="s">
        <v>47</v>
      </c>
      <c r="C169" s="81" t="s">
        <v>83</v>
      </c>
      <c r="D169" s="81" t="s">
        <v>69</v>
      </c>
      <c r="E169" s="81" t="s">
        <v>362</v>
      </c>
      <c r="F169" s="81" t="s">
        <v>64</v>
      </c>
      <c r="G169" s="58">
        <v>6208.28269</v>
      </c>
      <c r="H169" s="71">
        <v>0</v>
      </c>
      <c r="I169" s="71">
        <v>0</v>
      </c>
    </row>
    <row r="170" spans="1:9" ht="26.25" customHeight="1">
      <c r="A170" s="88" t="s">
        <v>271</v>
      </c>
      <c r="B170" s="89" t="s">
        <v>47</v>
      </c>
      <c r="C170" s="81" t="s">
        <v>83</v>
      </c>
      <c r="D170" s="81" t="s">
        <v>69</v>
      </c>
      <c r="E170" s="81" t="s">
        <v>272</v>
      </c>
      <c r="F170" s="81"/>
      <c r="G170" s="71">
        <f aca="true" t="shared" si="16" ref="G170:I171">G171</f>
        <v>100</v>
      </c>
      <c r="H170" s="71">
        <f t="shared" si="16"/>
        <v>0</v>
      </c>
      <c r="I170" s="71">
        <f t="shared" si="16"/>
        <v>0</v>
      </c>
    </row>
    <row r="171" spans="1:9" ht="21" customHeight="1">
      <c r="A171" s="88" t="s">
        <v>273</v>
      </c>
      <c r="B171" s="89" t="s">
        <v>47</v>
      </c>
      <c r="C171" s="81" t="s">
        <v>83</v>
      </c>
      <c r="D171" s="81" t="s">
        <v>69</v>
      </c>
      <c r="E171" s="81" t="s">
        <v>320</v>
      </c>
      <c r="F171" s="81"/>
      <c r="G171" s="71">
        <f t="shared" si="16"/>
        <v>100</v>
      </c>
      <c r="H171" s="71">
        <f t="shared" si="16"/>
        <v>0</v>
      </c>
      <c r="I171" s="71">
        <f t="shared" si="16"/>
        <v>0</v>
      </c>
    </row>
    <row r="172" spans="1:9" ht="21" customHeight="1">
      <c r="A172" s="88" t="s">
        <v>110</v>
      </c>
      <c r="B172" s="89" t="s">
        <v>47</v>
      </c>
      <c r="C172" s="81" t="s">
        <v>83</v>
      </c>
      <c r="D172" s="81" t="s">
        <v>69</v>
      </c>
      <c r="E172" s="81" t="s">
        <v>320</v>
      </c>
      <c r="F172" s="81" t="s">
        <v>64</v>
      </c>
      <c r="G172" s="71">
        <v>100</v>
      </c>
      <c r="H172" s="71">
        <v>0</v>
      </c>
      <c r="I172" s="71">
        <v>0</v>
      </c>
    </row>
    <row r="173" spans="1:9" ht="21" customHeight="1">
      <c r="A173" s="92" t="s">
        <v>155</v>
      </c>
      <c r="B173" s="93" t="s">
        <v>47</v>
      </c>
      <c r="C173" s="94" t="s">
        <v>83</v>
      </c>
      <c r="D173" s="94" t="s">
        <v>69</v>
      </c>
      <c r="E173" s="94" t="s">
        <v>136</v>
      </c>
      <c r="F173" s="81"/>
      <c r="G173" s="69">
        <f aca="true" t="shared" si="17" ref="G173:I176">G174</f>
        <v>9526.2</v>
      </c>
      <c r="H173" s="69">
        <f t="shared" si="17"/>
        <v>9526.2</v>
      </c>
      <c r="I173" s="69">
        <f t="shared" si="17"/>
        <v>0</v>
      </c>
    </row>
    <row r="174" spans="1:9" ht="21" customHeight="1">
      <c r="A174" s="88" t="s">
        <v>139</v>
      </c>
      <c r="B174" s="89" t="s">
        <v>47</v>
      </c>
      <c r="C174" s="81" t="s">
        <v>83</v>
      </c>
      <c r="D174" s="81" t="s">
        <v>69</v>
      </c>
      <c r="E174" s="81" t="s">
        <v>135</v>
      </c>
      <c r="F174" s="81"/>
      <c r="G174" s="71">
        <f t="shared" si="17"/>
        <v>9526.2</v>
      </c>
      <c r="H174" s="71">
        <f t="shared" si="17"/>
        <v>9526.2</v>
      </c>
      <c r="I174" s="71">
        <f t="shared" si="17"/>
        <v>0</v>
      </c>
    </row>
    <row r="175" spans="1:9" ht="21" customHeight="1">
      <c r="A175" s="88" t="s">
        <v>140</v>
      </c>
      <c r="B175" s="89" t="s">
        <v>47</v>
      </c>
      <c r="C175" s="81" t="s">
        <v>83</v>
      </c>
      <c r="D175" s="81" t="s">
        <v>69</v>
      </c>
      <c r="E175" s="81" t="s">
        <v>137</v>
      </c>
      <c r="F175" s="81"/>
      <c r="G175" s="71">
        <f t="shared" si="17"/>
        <v>9526.2</v>
      </c>
      <c r="H175" s="71">
        <f t="shared" si="17"/>
        <v>9526.2</v>
      </c>
      <c r="I175" s="71">
        <f t="shared" si="17"/>
        <v>0</v>
      </c>
    </row>
    <row r="176" spans="1:9" ht="21" customHeight="1">
      <c r="A176" s="88" t="s">
        <v>246</v>
      </c>
      <c r="B176" s="89" t="s">
        <v>47</v>
      </c>
      <c r="C176" s="81" t="s">
        <v>83</v>
      </c>
      <c r="D176" s="81" t="s">
        <v>69</v>
      </c>
      <c r="E176" s="81" t="s">
        <v>245</v>
      </c>
      <c r="F176" s="81"/>
      <c r="G176" s="71">
        <f t="shared" si="17"/>
        <v>9526.2</v>
      </c>
      <c r="H176" s="71">
        <f t="shared" si="17"/>
        <v>9526.2</v>
      </c>
      <c r="I176" s="71">
        <f t="shared" si="17"/>
        <v>0</v>
      </c>
    </row>
    <row r="177" spans="1:9" ht="21" customHeight="1">
      <c r="A177" s="88" t="s">
        <v>110</v>
      </c>
      <c r="B177" s="89" t="s">
        <v>47</v>
      </c>
      <c r="C177" s="81" t="s">
        <v>83</v>
      </c>
      <c r="D177" s="81" t="s">
        <v>69</v>
      </c>
      <c r="E177" s="81" t="s">
        <v>245</v>
      </c>
      <c r="F177" s="81" t="s">
        <v>64</v>
      </c>
      <c r="G177" s="71">
        <v>9526.2</v>
      </c>
      <c r="H177" s="71">
        <v>9526.2</v>
      </c>
      <c r="I177" s="71">
        <v>0</v>
      </c>
    </row>
    <row r="178" spans="1:9" ht="27.75" customHeight="1">
      <c r="A178" s="110" t="s">
        <v>326</v>
      </c>
      <c r="B178" s="93" t="s">
        <v>47</v>
      </c>
      <c r="C178" s="94" t="s">
        <v>83</v>
      </c>
      <c r="D178" s="94" t="s">
        <v>69</v>
      </c>
      <c r="E178" s="94" t="s">
        <v>191</v>
      </c>
      <c r="F178" s="94"/>
      <c r="G178" s="69">
        <f aca="true" t="shared" si="18" ref="G178:I180">G179</f>
        <v>2757.4</v>
      </c>
      <c r="H178" s="69">
        <f t="shared" si="18"/>
        <v>2415</v>
      </c>
      <c r="I178" s="69">
        <f t="shared" si="18"/>
        <v>2439</v>
      </c>
    </row>
    <row r="179" spans="1:9" ht="21" customHeight="1">
      <c r="A179" s="95" t="s">
        <v>289</v>
      </c>
      <c r="B179" s="89" t="s">
        <v>47</v>
      </c>
      <c r="C179" s="81" t="s">
        <v>83</v>
      </c>
      <c r="D179" s="81" t="s">
        <v>69</v>
      </c>
      <c r="E179" s="81" t="s">
        <v>192</v>
      </c>
      <c r="F179" s="81"/>
      <c r="G179" s="71">
        <f t="shared" si="18"/>
        <v>2757.4</v>
      </c>
      <c r="H179" s="71">
        <f t="shared" si="18"/>
        <v>2415</v>
      </c>
      <c r="I179" s="71">
        <f t="shared" si="18"/>
        <v>2439</v>
      </c>
    </row>
    <row r="180" spans="1:9" ht="33.75" customHeight="1">
      <c r="A180" s="88" t="s">
        <v>349</v>
      </c>
      <c r="B180" s="89" t="s">
        <v>47</v>
      </c>
      <c r="C180" s="81" t="s">
        <v>83</v>
      </c>
      <c r="D180" s="81" t="s">
        <v>69</v>
      </c>
      <c r="E180" s="81" t="s">
        <v>300</v>
      </c>
      <c r="F180" s="81"/>
      <c r="G180" s="71">
        <f t="shared" si="18"/>
        <v>2757.4</v>
      </c>
      <c r="H180" s="71">
        <f t="shared" si="18"/>
        <v>2415</v>
      </c>
      <c r="I180" s="71">
        <f t="shared" si="18"/>
        <v>2439</v>
      </c>
    </row>
    <row r="181" spans="1:9" ht="36" customHeight="1">
      <c r="A181" s="112" t="s">
        <v>350</v>
      </c>
      <c r="B181" s="89" t="s">
        <v>47</v>
      </c>
      <c r="C181" s="81" t="s">
        <v>83</v>
      </c>
      <c r="D181" s="81" t="s">
        <v>69</v>
      </c>
      <c r="E181" s="81" t="s">
        <v>301</v>
      </c>
      <c r="F181" s="81"/>
      <c r="G181" s="71">
        <f>G183+G184+G182</f>
        <v>2757.4</v>
      </c>
      <c r="H181" s="71">
        <f>H183+H184+H182</f>
        <v>2415</v>
      </c>
      <c r="I181" s="71">
        <f>I183+I184+I182</f>
        <v>2439</v>
      </c>
    </row>
    <row r="182" spans="1:9" ht="19.5" customHeight="1">
      <c r="A182" s="113" t="s">
        <v>126</v>
      </c>
      <c r="B182" s="89" t="s">
        <v>47</v>
      </c>
      <c r="C182" s="81" t="s">
        <v>83</v>
      </c>
      <c r="D182" s="81" t="s">
        <v>69</v>
      </c>
      <c r="E182" s="81" t="s">
        <v>301</v>
      </c>
      <c r="F182" s="81" t="s">
        <v>299</v>
      </c>
      <c r="G182" s="71">
        <v>1716.678</v>
      </c>
      <c r="H182" s="71">
        <v>1716.678</v>
      </c>
      <c r="I182" s="71">
        <v>1716.678</v>
      </c>
    </row>
    <row r="183" spans="1:9" ht="21" customHeight="1">
      <c r="A183" s="95" t="s">
        <v>124</v>
      </c>
      <c r="B183" s="89" t="s">
        <v>47</v>
      </c>
      <c r="C183" s="81" t="s">
        <v>83</v>
      </c>
      <c r="D183" s="81" t="s">
        <v>69</v>
      </c>
      <c r="E183" s="81" t="s">
        <v>301</v>
      </c>
      <c r="F183" s="81" t="s">
        <v>64</v>
      </c>
      <c r="G183" s="71">
        <v>1007.142</v>
      </c>
      <c r="H183" s="71">
        <v>665.393</v>
      </c>
      <c r="I183" s="71">
        <v>690.043</v>
      </c>
    </row>
    <row r="184" spans="1:9" ht="21" customHeight="1">
      <c r="A184" s="95" t="s">
        <v>296</v>
      </c>
      <c r="B184" s="89" t="s">
        <v>47</v>
      </c>
      <c r="C184" s="81" t="s">
        <v>83</v>
      </c>
      <c r="D184" s="81" t="s">
        <v>69</v>
      </c>
      <c r="E184" s="81" t="s">
        <v>301</v>
      </c>
      <c r="F184" s="81" t="s">
        <v>298</v>
      </c>
      <c r="G184" s="71">
        <v>33.58</v>
      </c>
      <c r="H184" s="71">
        <v>32.929</v>
      </c>
      <c r="I184" s="71">
        <v>32.279</v>
      </c>
    </row>
    <row r="185" spans="1:9" s="66" customFormat="1" ht="24.75" customHeight="1">
      <c r="A185" s="110" t="s">
        <v>248</v>
      </c>
      <c r="B185" s="93" t="s">
        <v>47</v>
      </c>
      <c r="C185" s="94" t="s">
        <v>83</v>
      </c>
      <c r="D185" s="94" t="s">
        <v>69</v>
      </c>
      <c r="E185" s="94" t="s">
        <v>253</v>
      </c>
      <c r="F185" s="81"/>
      <c r="G185" s="69">
        <f aca="true" t="shared" si="19" ref="G185:I188">G186</f>
        <v>686</v>
      </c>
      <c r="H185" s="69">
        <f t="shared" si="19"/>
        <v>0</v>
      </c>
      <c r="I185" s="69">
        <f t="shared" si="19"/>
        <v>0</v>
      </c>
    </row>
    <row r="186" spans="1:9" s="66" customFormat="1" ht="23.25" customHeight="1">
      <c r="A186" s="95" t="s">
        <v>249</v>
      </c>
      <c r="B186" s="89" t="s">
        <v>47</v>
      </c>
      <c r="C186" s="81" t="s">
        <v>83</v>
      </c>
      <c r="D186" s="81" t="s">
        <v>69</v>
      </c>
      <c r="E186" s="81" t="s">
        <v>254</v>
      </c>
      <c r="F186" s="81"/>
      <c r="G186" s="71">
        <f t="shared" si="19"/>
        <v>686</v>
      </c>
      <c r="H186" s="71">
        <f t="shared" si="19"/>
        <v>0</v>
      </c>
      <c r="I186" s="71">
        <f t="shared" si="19"/>
        <v>0</v>
      </c>
    </row>
    <row r="187" spans="1:9" s="66" customFormat="1" ht="16.5" customHeight="1">
      <c r="A187" s="95" t="s">
        <v>250</v>
      </c>
      <c r="B187" s="89" t="s">
        <v>47</v>
      </c>
      <c r="C187" s="81" t="s">
        <v>83</v>
      </c>
      <c r="D187" s="81" t="s">
        <v>69</v>
      </c>
      <c r="E187" s="81" t="s">
        <v>255</v>
      </c>
      <c r="F187" s="81"/>
      <c r="G187" s="71">
        <f t="shared" si="19"/>
        <v>686</v>
      </c>
      <c r="H187" s="71">
        <f t="shared" si="19"/>
        <v>0</v>
      </c>
      <c r="I187" s="71">
        <f t="shared" si="19"/>
        <v>0</v>
      </c>
    </row>
    <row r="188" spans="1:9" s="66" customFormat="1" ht="16.5" customHeight="1">
      <c r="A188" s="95" t="s">
        <v>251</v>
      </c>
      <c r="B188" s="89" t="s">
        <v>47</v>
      </c>
      <c r="C188" s="81" t="s">
        <v>83</v>
      </c>
      <c r="D188" s="81" t="s">
        <v>69</v>
      </c>
      <c r="E188" s="81" t="s">
        <v>256</v>
      </c>
      <c r="F188" s="81"/>
      <c r="G188" s="71">
        <f t="shared" si="19"/>
        <v>686</v>
      </c>
      <c r="H188" s="71">
        <f t="shared" si="19"/>
        <v>0</v>
      </c>
      <c r="I188" s="71">
        <f t="shared" si="19"/>
        <v>0</v>
      </c>
    </row>
    <row r="189" spans="1:9" s="66" customFormat="1" ht="16.5" customHeight="1">
      <c r="A189" s="95" t="s">
        <v>252</v>
      </c>
      <c r="B189" s="89" t="s">
        <v>47</v>
      </c>
      <c r="C189" s="81" t="s">
        <v>83</v>
      </c>
      <c r="D189" s="81" t="s">
        <v>69</v>
      </c>
      <c r="E189" s="81" t="s">
        <v>256</v>
      </c>
      <c r="F189" s="81" t="s">
        <v>64</v>
      </c>
      <c r="G189" s="71">
        <v>686</v>
      </c>
      <c r="H189" s="71">
        <v>0</v>
      </c>
      <c r="I189" s="71">
        <v>0</v>
      </c>
    </row>
    <row r="190" spans="1:9" s="66" customFormat="1" ht="16.5" customHeight="1">
      <c r="A190" s="92" t="s">
        <v>186</v>
      </c>
      <c r="B190" s="93" t="s">
        <v>47</v>
      </c>
      <c r="C190" s="94" t="s">
        <v>83</v>
      </c>
      <c r="D190" s="94" t="s">
        <v>69</v>
      </c>
      <c r="E190" s="94" t="s">
        <v>206</v>
      </c>
      <c r="F190" s="94"/>
      <c r="G190" s="69">
        <f aca="true" t="shared" si="20" ref="G190:I193">G191</f>
        <v>200</v>
      </c>
      <c r="H190" s="69">
        <f t="shared" si="20"/>
        <v>0</v>
      </c>
      <c r="I190" s="69">
        <f t="shared" si="20"/>
        <v>0</v>
      </c>
    </row>
    <row r="191" spans="1:9" s="66" customFormat="1" ht="22.5" customHeight="1">
      <c r="A191" s="112" t="s">
        <v>275</v>
      </c>
      <c r="B191" s="89" t="s">
        <v>47</v>
      </c>
      <c r="C191" s="81" t="s">
        <v>83</v>
      </c>
      <c r="D191" s="81" t="s">
        <v>69</v>
      </c>
      <c r="E191" s="81" t="s">
        <v>208</v>
      </c>
      <c r="F191" s="81"/>
      <c r="G191" s="71">
        <f t="shared" si="20"/>
        <v>200</v>
      </c>
      <c r="H191" s="71">
        <f t="shared" si="20"/>
        <v>0</v>
      </c>
      <c r="I191" s="71">
        <f t="shared" si="20"/>
        <v>0</v>
      </c>
    </row>
    <row r="192" spans="1:9" s="66" customFormat="1" ht="22.5" customHeight="1">
      <c r="A192" s="118" t="s">
        <v>274</v>
      </c>
      <c r="B192" s="81" t="s">
        <v>47</v>
      </c>
      <c r="C192" s="81" t="s">
        <v>83</v>
      </c>
      <c r="D192" s="81" t="s">
        <v>69</v>
      </c>
      <c r="E192" s="81" t="s">
        <v>277</v>
      </c>
      <c r="F192" s="89"/>
      <c r="G192" s="71">
        <f t="shared" si="20"/>
        <v>200</v>
      </c>
      <c r="H192" s="71">
        <f t="shared" si="20"/>
        <v>0</v>
      </c>
      <c r="I192" s="71">
        <f t="shared" si="20"/>
        <v>0</v>
      </c>
    </row>
    <row r="193" spans="1:9" s="66" customFormat="1" ht="16.5" customHeight="1">
      <c r="A193" s="88" t="s">
        <v>276</v>
      </c>
      <c r="B193" s="89" t="s">
        <v>47</v>
      </c>
      <c r="C193" s="81" t="s">
        <v>83</v>
      </c>
      <c r="D193" s="81" t="s">
        <v>69</v>
      </c>
      <c r="E193" s="81" t="s">
        <v>278</v>
      </c>
      <c r="F193" s="81"/>
      <c r="G193" s="71">
        <f t="shared" si="20"/>
        <v>200</v>
      </c>
      <c r="H193" s="71">
        <f t="shared" si="20"/>
        <v>0</v>
      </c>
      <c r="I193" s="71">
        <f t="shared" si="20"/>
        <v>0</v>
      </c>
    </row>
    <row r="194" spans="1:9" s="66" customFormat="1" ht="16.5" customHeight="1">
      <c r="A194" s="88" t="s">
        <v>110</v>
      </c>
      <c r="B194" s="89" t="s">
        <v>47</v>
      </c>
      <c r="C194" s="81" t="s">
        <v>83</v>
      </c>
      <c r="D194" s="81" t="s">
        <v>69</v>
      </c>
      <c r="E194" s="81" t="s">
        <v>278</v>
      </c>
      <c r="F194" s="81" t="s">
        <v>64</v>
      </c>
      <c r="G194" s="71">
        <v>200</v>
      </c>
      <c r="H194" s="71">
        <v>0</v>
      </c>
      <c r="I194" s="71">
        <v>0</v>
      </c>
    </row>
    <row r="195" spans="1:9" s="66" customFormat="1" ht="21" customHeight="1">
      <c r="A195" s="92" t="s">
        <v>27</v>
      </c>
      <c r="B195" s="93" t="s">
        <v>47</v>
      </c>
      <c r="C195" s="94" t="s">
        <v>83</v>
      </c>
      <c r="D195" s="94" t="s">
        <v>69</v>
      </c>
      <c r="E195" s="94" t="s">
        <v>62</v>
      </c>
      <c r="F195" s="94"/>
      <c r="G195" s="69">
        <f>G196+G201</f>
        <v>179.2782</v>
      </c>
      <c r="H195" s="69">
        <f>H196</f>
        <v>0</v>
      </c>
      <c r="I195" s="69">
        <f>I196</f>
        <v>0</v>
      </c>
    </row>
    <row r="196" spans="1:9" s="66" customFormat="1" ht="17.25" customHeight="1">
      <c r="A196" s="88" t="s">
        <v>28</v>
      </c>
      <c r="B196" s="89" t="s">
        <v>47</v>
      </c>
      <c r="C196" s="81" t="s">
        <v>83</v>
      </c>
      <c r="D196" s="81" t="s">
        <v>69</v>
      </c>
      <c r="E196" s="81" t="s">
        <v>99</v>
      </c>
      <c r="F196" s="81"/>
      <c r="G196" s="71">
        <f>G197</f>
        <v>100</v>
      </c>
      <c r="H196" s="71">
        <f>H197</f>
        <v>0</v>
      </c>
      <c r="I196" s="71">
        <f>I197</f>
        <v>0</v>
      </c>
    </row>
    <row r="197" spans="1:9" s="66" customFormat="1" ht="17.25" customHeight="1">
      <c r="A197" s="88" t="s">
        <v>28</v>
      </c>
      <c r="B197" s="89" t="s">
        <v>47</v>
      </c>
      <c r="C197" s="81" t="s">
        <v>83</v>
      </c>
      <c r="D197" s="81" t="s">
        <v>69</v>
      </c>
      <c r="E197" s="81" t="s">
        <v>65</v>
      </c>
      <c r="F197" s="81"/>
      <c r="G197" s="71">
        <f>G199</f>
        <v>100</v>
      </c>
      <c r="H197" s="71">
        <f>H199</f>
        <v>0</v>
      </c>
      <c r="I197" s="71">
        <f>I199</f>
        <v>0</v>
      </c>
    </row>
    <row r="198" spans="1:9" s="66" customFormat="1" ht="22.5" customHeight="1">
      <c r="A198" s="88" t="s">
        <v>219</v>
      </c>
      <c r="B198" s="89" t="s">
        <v>47</v>
      </c>
      <c r="C198" s="81" t="s">
        <v>83</v>
      </c>
      <c r="D198" s="81" t="s">
        <v>69</v>
      </c>
      <c r="E198" s="81" t="s">
        <v>220</v>
      </c>
      <c r="F198" s="81"/>
      <c r="G198" s="71">
        <f>G199</f>
        <v>100</v>
      </c>
      <c r="H198" s="71">
        <v>0</v>
      </c>
      <c r="I198" s="71">
        <v>0</v>
      </c>
    </row>
    <row r="199" spans="1:9" s="66" customFormat="1" ht="17.25" customHeight="1">
      <c r="A199" s="88" t="s">
        <v>110</v>
      </c>
      <c r="B199" s="89" t="s">
        <v>47</v>
      </c>
      <c r="C199" s="81" t="s">
        <v>83</v>
      </c>
      <c r="D199" s="81" t="s">
        <v>69</v>
      </c>
      <c r="E199" s="81" t="s">
        <v>220</v>
      </c>
      <c r="F199" s="81" t="s">
        <v>64</v>
      </c>
      <c r="G199" s="71">
        <v>100</v>
      </c>
      <c r="H199" s="71">
        <v>0</v>
      </c>
      <c r="I199" s="71">
        <v>0</v>
      </c>
    </row>
    <row r="200" spans="1:9" s="66" customFormat="1" ht="17.25" customHeight="1">
      <c r="A200" s="114" t="s">
        <v>363</v>
      </c>
      <c r="B200" s="89" t="s">
        <v>47</v>
      </c>
      <c r="C200" s="81" t="s">
        <v>83</v>
      </c>
      <c r="D200" s="81" t="s">
        <v>69</v>
      </c>
      <c r="E200" s="81" t="s">
        <v>364</v>
      </c>
      <c r="F200" s="81"/>
      <c r="G200" s="71">
        <f>G201</f>
        <v>79.2782</v>
      </c>
      <c r="H200" s="71">
        <f>H201</f>
        <v>0</v>
      </c>
      <c r="I200" s="71">
        <f>I201</f>
        <v>0</v>
      </c>
    </row>
    <row r="201" spans="1:9" s="66" customFormat="1" ht="24" customHeight="1">
      <c r="A201" s="114" t="s">
        <v>365</v>
      </c>
      <c r="B201" s="89" t="s">
        <v>47</v>
      </c>
      <c r="C201" s="81" t="s">
        <v>83</v>
      </c>
      <c r="D201" s="81" t="s">
        <v>69</v>
      </c>
      <c r="E201" s="81" t="s">
        <v>364</v>
      </c>
      <c r="F201" s="81" t="s">
        <v>366</v>
      </c>
      <c r="G201" s="71">
        <v>79.2782</v>
      </c>
      <c r="H201" s="71">
        <v>0</v>
      </c>
      <c r="I201" s="71">
        <v>0</v>
      </c>
    </row>
    <row r="202" spans="1:9" s="66" customFormat="1" ht="18" customHeight="1">
      <c r="A202" s="100" t="s">
        <v>9</v>
      </c>
      <c r="B202" s="93" t="s">
        <v>47</v>
      </c>
      <c r="C202" s="94" t="s">
        <v>83</v>
      </c>
      <c r="D202" s="94" t="s">
        <v>73</v>
      </c>
      <c r="E202" s="94"/>
      <c r="F202" s="94"/>
      <c r="G202" s="69">
        <f>G203+G208+G241+G225+G246</f>
        <v>334906.29175</v>
      </c>
      <c r="H202" s="70">
        <f>H203+H208+H241+H225</f>
        <v>0</v>
      </c>
      <c r="I202" s="70">
        <f>I203+I208+I241+I225</f>
        <v>0</v>
      </c>
    </row>
    <row r="203" spans="1:9" s="66" customFormat="1" ht="24.75" customHeight="1">
      <c r="A203" s="92" t="s">
        <v>178</v>
      </c>
      <c r="B203" s="93" t="s">
        <v>47</v>
      </c>
      <c r="C203" s="94" t="s">
        <v>83</v>
      </c>
      <c r="D203" s="94" t="s">
        <v>73</v>
      </c>
      <c r="E203" s="94" t="s">
        <v>196</v>
      </c>
      <c r="F203" s="94"/>
      <c r="G203" s="69">
        <f aca="true" t="shared" si="21" ref="G203:I206">G204</f>
        <v>185.238</v>
      </c>
      <c r="H203" s="69">
        <f t="shared" si="21"/>
        <v>0</v>
      </c>
      <c r="I203" s="69">
        <f t="shared" si="21"/>
        <v>0</v>
      </c>
    </row>
    <row r="204" spans="1:9" s="66" customFormat="1" ht="18" customHeight="1">
      <c r="A204" s="88" t="s">
        <v>167</v>
      </c>
      <c r="B204" s="89" t="s">
        <v>47</v>
      </c>
      <c r="C204" s="81" t="s">
        <v>83</v>
      </c>
      <c r="D204" s="81" t="s">
        <v>73</v>
      </c>
      <c r="E204" s="81" t="s">
        <v>323</v>
      </c>
      <c r="F204" s="81"/>
      <c r="G204" s="71">
        <f t="shared" si="21"/>
        <v>185.238</v>
      </c>
      <c r="H204" s="71">
        <f t="shared" si="21"/>
        <v>0</v>
      </c>
      <c r="I204" s="71">
        <f t="shared" si="21"/>
        <v>0</v>
      </c>
    </row>
    <row r="205" spans="1:9" s="66" customFormat="1" ht="15" customHeight="1">
      <c r="A205" s="88" t="s">
        <v>168</v>
      </c>
      <c r="B205" s="89" t="s">
        <v>47</v>
      </c>
      <c r="C205" s="81" t="s">
        <v>83</v>
      </c>
      <c r="D205" s="81" t="s">
        <v>73</v>
      </c>
      <c r="E205" s="81" t="s">
        <v>324</v>
      </c>
      <c r="F205" s="81"/>
      <c r="G205" s="71">
        <f t="shared" si="21"/>
        <v>185.238</v>
      </c>
      <c r="H205" s="71">
        <f t="shared" si="21"/>
        <v>0</v>
      </c>
      <c r="I205" s="71">
        <f t="shared" si="21"/>
        <v>0</v>
      </c>
    </row>
    <row r="206" spans="1:9" s="66" customFormat="1" ht="15" customHeight="1">
      <c r="A206" s="88" t="s">
        <v>164</v>
      </c>
      <c r="B206" s="89" t="s">
        <v>47</v>
      </c>
      <c r="C206" s="81" t="s">
        <v>83</v>
      </c>
      <c r="D206" s="81" t="s">
        <v>73</v>
      </c>
      <c r="E206" s="81" t="s">
        <v>325</v>
      </c>
      <c r="F206" s="81"/>
      <c r="G206" s="71">
        <f t="shared" si="21"/>
        <v>185.238</v>
      </c>
      <c r="H206" s="71">
        <f t="shared" si="21"/>
        <v>0</v>
      </c>
      <c r="I206" s="71">
        <f t="shared" si="21"/>
        <v>0</v>
      </c>
    </row>
    <row r="207" spans="1:9" s="66" customFormat="1" ht="16.5" customHeight="1">
      <c r="A207" s="88" t="s">
        <v>110</v>
      </c>
      <c r="B207" s="89" t="s">
        <v>47</v>
      </c>
      <c r="C207" s="81" t="s">
        <v>83</v>
      </c>
      <c r="D207" s="81" t="s">
        <v>73</v>
      </c>
      <c r="E207" s="81" t="s">
        <v>325</v>
      </c>
      <c r="F207" s="81" t="s">
        <v>64</v>
      </c>
      <c r="G207" s="71">
        <v>185.238</v>
      </c>
      <c r="H207" s="71">
        <v>0</v>
      </c>
      <c r="I207" s="71">
        <v>0</v>
      </c>
    </row>
    <row r="208" spans="1:9" s="66" customFormat="1" ht="26.25" customHeight="1">
      <c r="A208" s="92" t="s">
        <v>155</v>
      </c>
      <c r="B208" s="93" t="s">
        <v>47</v>
      </c>
      <c r="C208" s="94" t="s">
        <v>83</v>
      </c>
      <c r="D208" s="94" t="s">
        <v>73</v>
      </c>
      <c r="E208" s="94" t="s">
        <v>136</v>
      </c>
      <c r="F208" s="94"/>
      <c r="G208" s="69">
        <f aca="true" t="shared" si="22" ref="G208:I209">G209</f>
        <v>5721.134140000001</v>
      </c>
      <c r="H208" s="69">
        <f t="shared" si="22"/>
        <v>0</v>
      </c>
      <c r="I208" s="69">
        <f t="shared" si="22"/>
        <v>0</v>
      </c>
    </row>
    <row r="209" spans="1:9" s="66" customFormat="1" ht="15" customHeight="1">
      <c r="A209" s="88" t="s">
        <v>139</v>
      </c>
      <c r="B209" s="89" t="s">
        <v>47</v>
      </c>
      <c r="C209" s="81" t="s">
        <v>83</v>
      </c>
      <c r="D209" s="81" t="s">
        <v>73</v>
      </c>
      <c r="E209" s="81" t="s">
        <v>135</v>
      </c>
      <c r="F209" s="81"/>
      <c r="G209" s="71">
        <f t="shared" si="22"/>
        <v>5721.134140000001</v>
      </c>
      <c r="H209" s="71">
        <f t="shared" si="22"/>
        <v>0</v>
      </c>
      <c r="I209" s="71">
        <f t="shared" si="22"/>
        <v>0</v>
      </c>
    </row>
    <row r="210" spans="1:9" s="66" customFormat="1" ht="15" customHeight="1">
      <c r="A210" s="88" t="s">
        <v>140</v>
      </c>
      <c r="B210" s="89" t="s">
        <v>47</v>
      </c>
      <c r="C210" s="81" t="s">
        <v>83</v>
      </c>
      <c r="D210" s="81" t="s">
        <v>73</v>
      </c>
      <c r="E210" s="81" t="s">
        <v>137</v>
      </c>
      <c r="F210" s="81"/>
      <c r="G210" s="71">
        <f>G211+G215+G218+G220+G222+G224+G213</f>
        <v>5721.134140000001</v>
      </c>
      <c r="H210" s="71">
        <f>H211</f>
        <v>0</v>
      </c>
      <c r="I210" s="71">
        <f>I211</f>
        <v>0</v>
      </c>
    </row>
    <row r="211" spans="1:9" s="66" customFormat="1" ht="14.25" customHeight="1">
      <c r="A211" s="88" t="s">
        <v>134</v>
      </c>
      <c r="B211" s="89" t="s">
        <v>47</v>
      </c>
      <c r="C211" s="81" t="s">
        <v>83</v>
      </c>
      <c r="D211" s="81" t="s">
        <v>73</v>
      </c>
      <c r="E211" s="81" t="s">
        <v>138</v>
      </c>
      <c r="F211" s="81"/>
      <c r="G211" s="71">
        <f>G212</f>
        <v>3219.56988</v>
      </c>
      <c r="H211" s="71">
        <f>H212</f>
        <v>0</v>
      </c>
      <c r="I211" s="71">
        <f>I212</f>
        <v>0</v>
      </c>
    </row>
    <row r="212" spans="1:9" s="66" customFormat="1" ht="16.5" customHeight="1">
      <c r="A212" s="88" t="s">
        <v>110</v>
      </c>
      <c r="B212" s="89" t="s">
        <v>47</v>
      </c>
      <c r="C212" s="81" t="s">
        <v>83</v>
      </c>
      <c r="D212" s="81" t="s">
        <v>73</v>
      </c>
      <c r="E212" s="81" t="s">
        <v>138</v>
      </c>
      <c r="F212" s="81" t="s">
        <v>64</v>
      </c>
      <c r="G212" s="58">
        <v>3219.56988</v>
      </c>
      <c r="H212" s="71">
        <v>0</v>
      </c>
      <c r="I212" s="71">
        <v>0</v>
      </c>
    </row>
    <row r="213" spans="1:9" s="66" customFormat="1" ht="16.5" customHeight="1">
      <c r="A213" s="88" t="s">
        <v>402</v>
      </c>
      <c r="B213" s="89" t="s">
        <v>47</v>
      </c>
      <c r="C213" s="81" t="s">
        <v>83</v>
      </c>
      <c r="D213" s="81" t="s">
        <v>73</v>
      </c>
      <c r="E213" s="81" t="s">
        <v>401</v>
      </c>
      <c r="F213" s="81"/>
      <c r="G213" s="71">
        <f>G214</f>
        <v>255.20498</v>
      </c>
      <c r="H213" s="71">
        <v>0</v>
      </c>
      <c r="I213" s="71">
        <v>0</v>
      </c>
    </row>
    <row r="214" spans="1:9" s="66" customFormat="1" ht="16.5" customHeight="1">
      <c r="A214" s="129" t="s">
        <v>110</v>
      </c>
      <c r="B214" s="130" t="s">
        <v>47</v>
      </c>
      <c r="C214" s="131" t="s">
        <v>83</v>
      </c>
      <c r="D214" s="131" t="s">
        <v>73</v>
      </c>
      <c r="E214" s="131" t="s">
        <v>401</v>
      </c>
      <c r="F214" s="131" t="s">
        <v>64</v>
      </c>
      <c r="G214" s="58">
        <v>255.20498</v>
      </c>
      <c r="H214" s="71">
        <v>0</v>
      </c>
      <c r="I214" s="71">
        <v>0</v>
      </c>
    </row>
    <row r="215" spans="1:9" s="66" customFormat="1" ht="16.5" customHeight="1">
      <c r="A215" s="88" t="s">
        <v>188</v>
      </c>
      <c r="B215" s="89" t="s">
        <v>47</v>
      </c>
      <c r="C215" s="81" t="s">
        <v>83</v>
      </c>
      <c r="D215" s="81" t="s">
        <v>73</v>
      </c>
      <c r="E215" s="81" t="s">
        <v>187</v>
      </c>
      <c r="F215" s="81"/>
      <c r="G215" s="71">
        <v>100</v>
      </c>
      <c r="H215" s="71">
        <v>0</v>
      </c>
      <c r="I215" s="71">
        <v>0</v>
      </c>
    </row>
    <row r="216" spans="1:9" s="66" customFormat="1" ht="18" customHeight="1">
      <c r="A216" s="88" t="s">
        <v>110</v>
      </c>
      <c r="B216" s="89" t="s">
        <v>47</v>
      </c>
      <c r="C216" s="81" t="s">
        <v>83</v>
      </c>
      <c r="D216" s="81" t="s">
        <v>73</v>
      </c>
      <c r="E216" s="81" t="s">
        <v>187</v>
      </c>
      <c r="F216" s="81" t="s">
        <v>64</v>
      </c>
      <c r="G216" s="71">
        <v>100</v>
      </c>
      <c r="H216" s="71">
        <v>0</v>
      </c>
      <c r="I216" s="71">
        <v>0</v>
      </c>
    </row>
    <row r="217" spans="1:9" s="66" customFormat="1" ht="18" customHeight="1">
      <c r="A217" s="95" t="s">
        <v>223</v>
      </c>
      <c r="B217" s="89" t="s">
        <v>47</v>
      </c>
      <c r="C217" s="81" t="s">
        <v>83</v>
      </c>
      <c r="D217" s="81" t="s">
        <v>73</v>
      </c>
      <c r="E217" s="81" t="s">
        <v>279</v>
      </c>
      <c r="F217" s="81"/>
      <c r="G217" s="71">
        <f>G218</f>
        <v>1894.738</v>
      </c>
      <c r="H217" s="71">
        <v>0</v>
      </c>
      <c r="I217" s="71">
        <v>0</v>
      </c>
    </row>
    <row r="218" spans="1:9" s="66" customFormat="1" ht="18" customHeight="1">
      <c r="A218" s="88" t="s">
        <v>110</v>
      </c>
      <c r="B218" s="89" t="s">
        <v>47</v>
      </c>
      <c r="C218" s="81" t="s">
        <v>83</v>
      </c>
      <c r="D218" s="81" t="s">
        <v>73</v>
      </c>
      <c r="E218" s="81" t="s">
        <v>279</v>
      </c>
      <c r="F218" s="81" t="s">
        <v>64</v>
      </c>
      <c r="G218" s="71">
        <v>1894.738</v>
      </c>
      <c r="H218" s="71">
        <v>0</v>
      </c>
      <c r="I218" s="71">
        <v>0</v>
      </c>
    </row>
    <row r="219" spans="1:9" s="66" customFormat="1" ht="18" customHeight="1">
      <c r="A219" s="88" t="s">
        <v>280</v>
      </c>
      <c r="B219" s="89" t="s">
        <v>47</v>
      </c>
      <c r="C219" s="81" t="s">
        <v>83</v>
      </c>
      <c r="D219" s="81" t="s">
        <v>73</v>
      </c>
      <c r="E219" s="81" t="s">
        <v>281</v>
      </c>
      <c r="F219" s="81"/>
      <c r="G219" s="71">
        <f>G220</f>
        <v>59.12128</v>
      </c>
      <c r="H219" s="71">
        <f>H220</f>
        <v>0</v>
      </c>
      <c r="I219" s="71">
        <f>I220</f>
        <v>0</v>
      </c>
    </row>
    <row r="220" spans="1:9" s="66" customFormat="1" ht="18" customHeight="1">
      <c r="A220" s="88" t="s">
        <v>110</v>
      </c>
      <c r="B220" s="89" t="s">
        <v>47</v>
      </c>
      <c r="C220" s="81" t="s">
        <v>83</v>
      </c>
      <c r="D220" s="81" t="s">
        <v>73</v>
      </c>
      <c r="E220" s="81" t="s">
        <v>281</v>
      </c>
      <c r="F220" s="81" t="s">
        <v>64</v>
      </c>
      <c r="G220" s="71">
        <v>59.12128</v>
      </c>
      <c r="H220" s="71">
        <v>0</v>
      </c>
      <c r="I220" s="71">
        <v>0</v>
      </c>
    </row>
    <row r="221" spans="1:9" s="66" customFormat="1" ht="18" customHeight="1">
      <c r="A221" s="88" t="s">
        <v>344</v>
      </c>
      <c r="B221" s="89" t="s">
        <v>47</v>
      </c>
      <c r="C221" s="81" t="s">
        <v>83</v>
      </c>
      <c r="D221" s="81" t="s">
        <v>73</v>
      </c>
      <c r="E221" s="81" t="s">
        <v>321</v>
      </c>
      <c r="F221" s="81"/>
      <c r="G221" s="71">
        <f>G222</f>
        <v>120</v>
      </c>
      <c r="H221" s="71">
        <v>0</v>
      </c>
      <c r="I221" s="71">
        <v>0</v>
      </c>
    </row>
    <row r="222" spans="1:9" s="66" customFormat="1" ht="18" customHeight="1">
      <c r="A222" s="88" t="s">
        <v>110</v>
      </c>
      <c r="B222" s="89" t="s">
        <v>47</v>
      </c>
      <c r="C222" s="81" t="s">
        <v>83</v>
      </c>
      <c r="D222" s="81" t="s">
        <v>73</v>
      </c>
      <c r="E222" s="81" t="s">
        <v>321</v>
      </c>
      <c r="F222" s="81" t="s">
        <v>64</v>
      </c>
      <c r="G222" s="71">
        <v>120</v>
      </c>
      <c r="H222" s="71">
        <v>0</v>
      </c>
      <c r="I222" s="71">
        <v>0</v>
      </c>
    </row>
    <row r="223" spans="1:9" s="66" customFormat="1" ht="18" customHeight="1">
      <c r="A223" s="88" t="s">
        <v>282</v>
      </c>
      <c r="B223" s="89" t="s">
        <v>47</v>
      </c>
      <c r="C223" s="81" t="s">
        <v>83</v>
      </c>
      <c r="D223" s="81" t="s">
        <v>73</v>
      </c>
      <c r="E223" s="81" t="s">
        <v>322</v>
      </c>
      <c r="F223" s="81"/>
      <c r="G223" s="71">
        <f>G224</f>
        <v>72.5</v>
      </c>
      <c r="H223" s="71">
        <f>H224</f>
        <v>0</v>
      </c>
      <c r="I223" s="71">
        <v>0</v>
      </c>
    </row>
    <row r="224" spans="1:9" s="66" customFormat="1" ht="18" customHeight="1">
      <c r="A224" s="88" t="s">
        <v>110</v>
      </c>
      <c r="B224" s="89" t="s">
        <v>47</v>
      </c>
      <c r="C224" s="81" t="s">
        <v>83</v>
      </c>
      <c r="D224" s="81" t="s">
        <v>73</v>
      </c>
      <c r="E224" s="81" t="s">
        <v>322</v>
      </c>
      <c r="F224" s="81" t="s">
        <v>64</v>
      </c>
      <c r="G224" s="71">
        <v>72.5</v>
      </c>
      <c r="H224" s="71">
        <v>0</v>
      </c>
      <c r="I224" s="71">
        <v>0</v>
      </c>
    </row>
    <row r="225" spans="1:9" s="66" customFormat="1" ht="27" customHeight="1">
      <c r="A225" s="110" t="s">
        <v>330</v>
      </c>
      <c r="B225" s="93" t="s">
        <v>47</v>
      </c>
      <c r="C225" s="94" t="s">
        <v>83</v>
      </c>
      <c r="D225" s="94" t="s">
        <v>73</v>
      </c>
      <c r="E225" s="94" t="s">
        <v>143</v>
      </c>
      <c r="F225" s="94"/>
      <c r="G225" s="69">
        <f>G226+G237</f>
        <v>136374.43938</v>
      </c>
      <c r="H225" s="69">
        <f>H237</f>
        <v>0</v>
      </c>
      <c r="I225" s="69">
        <f>I226</f>
        <v>0</v>
      </c>
    </row>
    <row r="226" spans="1:9" s="66" customFormat="1" ht="16.5" customHeight="1">
      <c r="A226" s="95" t="s">
        <v>345</v>
      </c>
      <c r="B226" s="89" t="s">
        <v>47</v>
      </c>
      <c r="C226" s="81" t="s">
        <v>83</v>
      </c>
      <c r="D226" s="81" t="s">
        <v>73</v>
      </c>
      <c r="E226" s="81" t="s">
        <v>144</v>
      </c>
      <c r="F226" s="94"/>
      <c r="G226" s="71">
        <f>G232+G231+G229</f>
        <v>129304.43938</v>
      </c>
      <c r="H226" s="71">
        <f>H232</f>
        <v>0</v>
      </c>
      <c r="I226" s="71">
        <f>I232</f>
        <v>0</v>
      </c>
    </row>
    <row r="227" spans="1:9" s="66" customFormat="1" ht="16.5" customHeight="1">
      <c r="A227" s="95" t="s">
        <v>375</v>
      </c>
      <c r="B227" s="89" t="s">
        <v>47</v>
      </c>
      <c r="C227" s="81" t="s">
        <v>83</v>
      </c>
      <c r="D227" s="81" t="s">
        <v>73</v>
      </c>
      <c r="E227" s="81" t="s">
        <v>377</v>
      </c>
      <c r="F227" s="94"/>
      <c r="G227" s="71">
        <f>G230+G228</f>
        <v>23214.41012</v>
      </c>
      <c r="H227" s="71">
        <f>H230+H228</f>
        <v>0</v>
      </c>
      <c r="I227" s="71">
        <f>I230+I228</f>
        <v>0</v>
      </c>
    </row>
    <row r="228" spans="1:9" s="66" customFormat="1" ht="16.5" customHeight="1">
      <c r="A228" s="133" t="s">
        <v>404</v>
      </c>
      <c r="B228" s="89" t="s">
        <v>47</v>
      </c>
      <c r="C228" s="81" t="s">
        <v>83</v>
      </c>
      <c r="D228" s="81" t="s">
        <v>73</v>
      </c>
      <c r="E228" s="81" t="s">
        <v>403</v>
      </c>
      <c r="F228" s="94"/>
      <c r="G228" s="71">
        <f>G229</f>
        <v>22471.91012</v>
      </c>
      <c r="H228" s="71">
        <f>H229</f>
        <v>0</v>
      </c>
      <c r="I228" s="71">
        <f>I229</f>
        <v>0</v>
      </c>
    </row>
    <row r="229" spans="1:9" s="66" customFormat="1" ht="16.5" customHeight="1">
      <c r="A229" s="132" t="s">
        <v>110</v>
      </c>
      <c r="B229" s="130" t="s">
        <v>47</v>
      </c>
      <c r="C229" s="131" t="s">
        <v>83</v>
      </c>
      <c r="D229" s="131" t="s">
        <v>73</v>
      </c>
      <c r="E229" s="131" t="s">
        <v>403</v>
      </c>
      <c r="F229" s="131" t="s">
        <v>64</v>
      </c>
      <c r="G229" s="58">
        <v>22471.91012</v>
      </c>
      <c r="H229" s="71">
        <v>0</v>
      </c>
      <c r="I229" s="71">
        <v>0</v>
      </c>
    </row>
    <row r="230" spans="1:9" s="66" customFormat="1" ht="16.5" customHeight="1">
      <c r="A230" s="95" t="s">
        <v>376</v>
      </c>
      <c r="B230" s="89" t="s">
        <v>47</v>
      </c>
      <c r="C230" s="81" t="s">
        <v>83</v>
      </c>
      <c r="D230" s="81" t="s">
        <v>73</v>
      </c>
      <c r="E230" s="81" t="s">
        <v>378</v>
      </c>
      <c r="F230" s="94"/>
      <c r="G230" s="71">
        <f>G231</f>
        <v>742.5</v>
      </c>
      <c r="H230" s="71">
        <v>0</v>
      </c>
      <c r="I230" s="71">
        <v>0</v>
      </c>
    </row>
    <row r="231" spans="1:9" s="66" customFormat="1" ht="16.5" customHeight="1">
      <c r="A231" s="95" t="s">
        <v>110</v>
      </c>
      <c r="B231" s="89" t="s">
        <v>47</v>
      </c>
      <c r="C231" s="81" t="s">
        <v>83</v>
      </c>
      <c r="D231" s="81" t="s">
        <v>73</v>
      </c>
      <c r="E231" s="81" t="s">
        <v>378</v>
      </c>
      <c r="F231" s="81" t="s">
        <v>64</v>
      </c>
      <c r="G231" s="71">
        <v>742.5</v>
      </c>
      <c r="H231" s="71">
        <v>0</v>
      </c>
      <c r="I231" s="71">
        <v>0</v>
      </c>
    </row>
    <row r="232" spans="1:9" s="66" customFormat="1" ht="15.75" customHeight="1">
      <c r="A232" s="95" t="s">
        <v>346</v>
      </c>
      <c r="B232" s="89" t="s">
        <v>47</v>
      </c>
      <c r="C232" s="81" t="s">
        <v>83</v>
      </c>
      <c r="D232" s="81" t="s">
        <v>73</v>
      </c>
      <c r="E232" s="81" t="s">
        <v>176</v>
      </c>
      <c r="F232" s="94"/>
      <c r="G232" s="71">
        <f>G233+G235</f>
        <v>106090.02926</v>
      </c>
      <c r="H232" s="71">
        <f>H233</f>
        <v>0</v>
      </c>
      <c r="I232" s="71">
        <f>I233</f>
        <v>0</v>
      </c>
    </row>
    <row r="233" spans="1:9" s="66" customFormat="1" ht="14.25" customHeight="1">
      <c r="A233" s="119" t="s">
        <v>347</v>
      </c>
      <c r="B233" s="89" t="s">
        <v>47</v>
      </c>
      <c r="C233" s="81" t="s">
        <v>83</v>
      </c>
      <c r="D233" s="81" t="s">
        <v>73</v>
      </c>
      <c r="E233" s="81" t="s">
        <v>175</v>
      </c>
      <c r="F233" s="94"/>
      <c r="G233" s="71">
        <f>G234</f>
        <v>28090</v>
      </c>
      <c r="H233" s="71">
        <f>H234</f>
        <v>0</v>
      </c>
      <c r="I233" s="71">
        <f>I234</f>
        <v>0</v>
      </c>
    </row>
    <row r="234" spans="1:9" s="66" customFormat="1" ht="18" customHeight="1">
      <c r="A234" s="88" t="s">
        <v>110</v>
      </c>
      <c r="B234" s="89" t="s">
        <v>47</v>
      </c>
      <c r="C234" s="81" t="s">
        <v>83</v>
      </c>
      <c r="D234" s="81" t="s">
        <v>73</v>
      </c>
      <c r="E234" s="81" t="s">
        <v>177</v>
      </c>
      <c r="F234" s="81" t="s">
        <v>64</v>
      </c>
      <c r="G234" s="71">
        <v>28090</v>
      </c>
      <c r="H234" s="71">
        <v>0</v>
      </c>
      <c r="I234" s="71">
        <v>0</v>
      </c>
    </row>
    <row r="235" spans="1:9" s="66" customFormat="1" ht="33.75" customHeight="1">
      <c r="A235" s="80" t="s">
        <v>355</v>
      </c>
      <c r="B235" s="89" t="s">
        <v>47</v>
      </c>
      <c r="C235" s="81" t="s">
        <v>83</v>
      </c>
      <c r="D235" s="81" t="s">
        <v>73</v>
      </c>
      <c r="E235" s="81" t="s">
        <v>356</v>
      </c>
      <c r="F235" s="81"/>
      <c r="G235" s="58">
        <v>78000.02926</v>
      </c>
      <c r="H235" s="71">
        <v>0</v>
      </c>
      <c r="I235" s="71">
        <v>0</v>
      </c>
    </row>
    <row r="236" spans="1:9" s="66" customFormat="1" ht="18" customHeight="1">
      <c r="A236" s="88" t="s">
        <v>110</v>
      </c>
      <c r="B236" s="89" t="s">
        <v>47</v>
      </c>
      <c r="C236" s="81" t="s">
        <v>83</v>
      </c>
      <c r="D236" s="81" t="s">
        <v>73</v>
      </c>
      <c r="E236" s="81" t="s">
        <v>356</v>
      </c>
      <c r="F236" s="81" t="s">
        <v>64</v>
      </c>
      <c r="G236" s="71">
        <v>78000.02926</v>
      </c>
      <c r="H236" s="71">
        <v>0</v>
      </c>
      <c r="I236" s="71">
        <v>0</v>
      </c>
    </row>
    <row r="237" spans="1:9" s="66" customFormat="1" ht="18" customHeight="1">
      <c r="A237" s="88" t="s">
        <v>231</v>
      </c>
      <c r="B237" s="89" t="s">
        <v>47</v>
      </c>
      <c r="C237" s="81" t="s">
        <v>83</v>
      </c>
      <c r="D237" s="81" t="s">
        <v>73</v>
      </c>
      <c r="E237" s="81" t="s">
        <v>234</v>
      </c>
      <c r="F237" s="81"/>
      <c r="G237" s="71">
        <f aca="true" t="shared" si="23" ref="G237:I239">G238</f>
        <v>7070</v>
      </c>
      <c r="H237" s="71">
        <f t="shared" si="23"/>
        <v>0</v>
      </c>
      <c r="I237" s="71">
        <f t="shared" si="23"/>
        <v>0</v>
      </c>
    </row>
    <row r="238" spans="1:9" s="66" customFormat="1" ht="18" customHeight="1">
      <c r="A238" s="88" t="s">
        <v>232</v>
      </c>
      <c r="B238" s="89" t="s">
        <v>47</v>
      </c>
      <c r="C238" s="81" t="s">
        <v>83</v>
      </c>
      <c r="D238" s="81" t="s">
        <v>73</v>
      </c>
      <c r="E238" s="81" t="s">
        <v>235</v>
      </c>
      <c r="F238" s="81"/>
      <c r="G238" s="71">
        <f t="shared" si="23"/>
        <v>7070</v>
      </c>
      <c r="H238" s="71">
        <f t="shared" si="23"/>
        <v>0</v>
      </c>
      <c r="I238" s="71">
        <f t="shared" si="23"/>
        <v>0</v>
      </c>
    </row>
    <row r="239" spans="1:9" s="66" customFormat="1" ht="18" customHeight="1">
      <c r="A239" s="88" t="s">
        <v>233</v>
      </c>
      <c r="B239" s="89" t="s">
        <v>47</v>
      </c>
      <c r="C239" s="81" t="s">
        <v>83</v>
      </c>
      <c r="D239" s="81" t="s">
        <v>73</v>
      </c>
      <c r="E239" s="81" t="s">
        <v>247</v>
      </c>
      <c r="F239" s="81"/>
      <c r="G239" s="71">
        <f t="shared" si="23"/>
        <v>7070</v>
      </c>
      <c r="H239" s="71">
        <f t="shared" si="23"/>
        <v>0</v>
      </c>
      <c r="I239" s="71">
        <f t="shared" si="23"/>
        <v>0</v>
      </c>
    </row>
    <row r="240" spans="1:9" s="66" customFormat="1" ht="18" customHeight="1">
      <c r="A240" s="88" t="s">
        <v>110</v>
      </c>
      <c r="B240" s="89" t="s">
        <v>47</v>
      </c>
      <c r="C240" s="81" t="s">
        <v>83</v>
      </c>
      <c r="D240" s="81" t="s">
        <v>73</v>
      </c>
      <c r="E240" s="81" t="s">
        <v>247</v>
      </c>
      <c r="F240" s="81" t="s">
        <v>64</v>
      </c>
      <c r="G240" s="71">
        <v>7070</v>
      </c>
      <c r="H240" s="71">
        <v>0</v>
      </c>
      <c r="I240" s="71">
        <v>0</v>
      </c>
    </row>
    <row r="241" spans="1:9" s="66" customFormat="1" ht="27" customHeight="1">
      <c r="A241" s="110" t="s">
        <v>331</v>
      </c>
      <c r="B241" s="93" t="s">
        <v>47</v>
      </c>
      <c r="C241" s="94" t="s">
        <v>83</v>
      </c>
      <c r="D241" s="94" t="s">
        <v>73</v>
      </c>
      <c r="E241" s="94" t="s">
        <v>148</v>
      </c>
      <c r="F241" s="81"/>
      <c r="G241" s="69">
        <f aca="true" t="shared" si="24" ref="G241:I244">G242</f>
        <v>192495.42031</v>
      </c>
      <c r="H241" s="69">
        <f t="shared" si="24"/>
        <v>0</v>
      </c>
      <c r="I241" s="69">
        <f t="shared" si="24"/>
        <v>0</v>
      </c>
    </row>
    <row r="242" spans="1:9" s="66" customFormat="1" ht="18" customHeight="1">
      <c r="A242" s="95" t="s">
        <v>145</v>
      </c>
      <c r="B242" s="89" t="s">
        <v>47</v>
      </c>
      <c r="C242" s="81" t="s">
        <v>83</v>
      </c>
      <c r="D242" s="81" t="s">
        <v>73</v>
      </c>
      <c r="E242" s="81" t="s">
        <v>149</v>
      </c>
      <c r="F242" s="81"/>
      <c r="G242" s="71">
        <f t="shared" si="24"/>
        <v>192495.42031</v>
      </c>
      <c r="H242" s="71">
        <f t="shared" si="24"/>
        <v>0</v>
      </c>
      <c r="I242" s="71">
        <f t="shared" si="24"/>
        <v>0</v>
      </c>
    </row>
    <row r="243" spans="1:9" s="66" customFormat="1" ht="18" customHeight="1">
      <c r="A243" s="95" t="s">
        <v>146</v>
      </c>
      <c r="B243" s="89" t="s">
        <v>47</v>
      </c>
      <c r="C243" s="81" t="s">
        <v>83</v>
      </c>
      <c r="D243" s="81" t="s">
        <v>73</v>
      </c>
      <c r="E243" s="81" t="s">
        <v>150</v>
      </c>
      <c r="F243" s="81"/>
      <c r="G243" s="71">
        <f t="shared" si="24"/>
        <v>192495.42031</v>
      </c>
      <c r="H243" s="71">
        <f t="shared" si="24"/>
        <v>0</v>
      </c>
      <c r="I243" s="71">
        <f t="shared" si="24"/>
        <v>0</v>
      </c>
    </row>
    <row r="244" spans="1:9" s="66" customFormat="1" ht="18" customHeight="1">
      <c r="A244" s="95" t="s">
        <v>151</v>
      </c>
      <c r="B244" s="89" t="s">
        <v>47</v>
      </c>
      <c r="C244" s="81" t="s">
        <v>83</v>
      </c>
      <c r="D244" s="81" t="s">
        <v>73</v>
      </c>
      <c r="E244" s="81" t="s">
        <v>147</v>
      </c>
      <c r="F244" s="81"/>
      <c r="G244" s="71">
        <f t="shared" si="24"/>
        <v>192495.42031</v>
      </c>
      <c r="H244" s="71">
        <f t="shared" si="24"/>
        <v>0</v>
      </c>
      <c r="I244" s="71">
        <f t="shared" si="24"/>
        <v>0</v>
      </c>
    </row>
    <row r="245" spans="1:9" s="66" customFormat="1" ht="18" customHeight="1">
      <c r="A245" s="95" t="s">
        <v>88</v>
      </c>
      <c r="B245" s="89" t="s">
        <v>47</v>
      </c>
      <c r="C245" s="81" t="s">
        <v>83</v>
      </c>
      <c r="D245" s="81" t="s">
        <v>73</v>
      </c>
      <c r="E245" s="81" t="s">
        <v>147</v>
      </c>
      <c r="F245" s="81" t="s">
        <v>84</v>
      </c>
      <c r="G245" s="58">
        <v>192495.42031</v>
      </c>
      <c r="H245" s="71">
        <v>0</v>
      </c>
      <c r="I245" s="71">
        <v>0</v>
      </c>
    </row>
    <row r="246" spans="1:9" s="90" customFormat="1" ht="18" customHeight="1">
      <c r="A246" s="92" t="s">
        <v>27</v>
      </c>
      <c r="B246" s="93" t="s">
        <v>47</v>
      </c>
      <c r="C246" s="94" t="s">
        <v>83</v>
      </c>
      <c r="D246" s="94" t="s">
        <v>73</v>
      </c>
      <c r="E246" s="94" t="s">
        <v>62</v>
      </c>
      <c r="F246" s="81"/>
      <c r="G246" s="71">
        <f>G247</f>
        <v>130.05992</v>
      </c>
      <c r="H246" s="71">
        <v>0</v>
      </c>
      <c r="I246" s="71">
        <v>0</v>
      </c>
    </row>
    <row r="247" spans="1:9" s="90" customFormat="1" ht="18" customHeight="1">
      <c r="A247" s="88" t="s">
        <v>28</v>
      </c>
      <c r="B247" s="89" t="s">
        <v>47</v>
      </c>
      <c r="C247" s="81" t="s">
        <v>83</v>
      </c>
      <c r="D247" s="81" t="s">
        <v>73</v>
      </c>
      <c r="E247" s="81" t="s">
        <v>99</v>
      </c>
      <c r="F247" s="81"/>
      <c r="G247" s="71">
        <f>G248</f>
        <v>130.05992</v>
      </c>
      <c r="H247" s="71">
        <v>0</v>
      </c>
      <c r="I247" s="71">
        <v>0</v>
      </c>
    </row>
    <row r="248" spans="1:9" s="90" customFormat="1" ht="18" customHeight="1">
      <c r="A248" s="88" t="s">
        <v>28</v>
      </c>
      <c r="B248" s="89" t="s">
        <v>47</v>
      </c>
      <c r="C248" s="81" t="s">
        <v>83</v>
      </c>
      <c r="D248" s="81" t="s">
        <v>73</v>
      </c>
      <c r="E248" s="81" t="s">
        <v>65</v>
      </c>
      <c r="F248" s="81"/>
      <c r="G248" s="71">
        <f>G249</f>
        <v>130.05992</v>
      </c>
      <c r="H248" s="71">
        <v>0</v>
      </c>
      <c r="I248" s="71">
        <v>0</v>
      </c>
    </row>
    <row r="249" spans="1:9" s="90" customFormat="1" ht="18.75" customHeight="1">
      <c r="A249" s="88" t="s">
        <v>390</v>
      </c>
      <c r="B249" s="89" t="s">
        <v>47</v>
      </c>
      <c r="C249" s="81" t="s">
        <v>83</v>
      </c>
      <c r="D249" s="81" t="s">
        <v>73</v>
      </c>
      <c r="E249" s="81" t="s">
        <v>65</v>
      </c>
      <c r="F249" s="81"/>
      <c r="G249" s="71">
        <f>G250+G251</f>
        <v>130.05992</v>
      </c>
      <c r="H249" s="71">
        <v>0</v>
      </c>
      <c r="I249" s="71">
        <v>0</v>
      </c>
    </row>
    <row r="250" spans="1:9" s="90" customFormat="1" ht="18" customHeight="1">
      <c r="A250" s="88" t="s">
        <v>110</v>
      </c>
      <c r="B250" s="89" t="s">
        <v>47</v>
      </c>
      <c r="C250" s="81" t="s">
        <v>83</v>
      </c>
      <c r="D250" s="81" t="s">
        <v>73</v>
      </c>
      <c r="E250" s="81" t="s">
        <v>65</v>
      </c>
      <c r="F250" s="81" t="s">
        <v>64</v>
      </c>
      <c r="G250" s="71">
        <v>0.88037</v>
      </c>
      <c r="H250" s="71">
        <v>0</v>
      </c>
      <c r="I250" s="71">
        <v>0</v>
      </c>
    </row>
    <row r="251" spans="1:9" s="90" customFormat="1" ht="18" customHeight="1">
      <c r="A251" s="95" t="s">
        <v>296</v>
      </c>
      <c r="B251" s="89" t="s">
        <v>47</v>
      </c>
      <c r="C251" s="81" t="s">
        <v>83</v>
      </c>
      <c r="D251" s="81" t="s">
        <v>73</v>
      </c>
      <c r="E251" s="81" t="s">
        <v>65</v>
      </c>
      <c r="F251" s="81" t="s">
        <v>298</v>
      </c>
      <c r="G251" s="71">
        <v>129.17955</v>
      </c>
      <c r="H251" s="71">
        <v>0</v>
      </c>
      <c r="I251" s="71">
        <v>0</v>
      </c>
    </row>
    <row r="252" spans="1:9" s="66" customFormat="1" ht="15.75" customHeight="1">
      <c r="A252" s="100" t="s">
        <v>12</v>
      </c>
      <c r="B252" s="93" t="s">
        <v>47</v>
      </c>
      <c r="C252" s="94" t="s">
        <v>83</v>
      </c>
      <c r="D252" s="94" t="s">
        <v>83</v>
      </c>
      <c r="E252" s="94"/>
      <c r="F252" s="94"/>
      <c r="G252" s="69">
        <f>G255</f>
        <v>26730.258970000003</v>
      </c>
      <c r="H252" s="70">
        <f>H255</f>
        <v>13225.82412</v>
      </c>
      <c r="I252" s="70">
        <f>I255</f>
        <v>15288.218</v>
      </c>
    </row>
    <row r="253" spans="1:9" s="66" customFormat="1" ht="24.75" customHeight="1">
      <c r="A253" s="110" t="s">
        <v>155</v>
      </c>
      <c r="B253" s="89" t="s">
        <v>47</v>
      </c>
      <c r="C253" s="81" t="s">
        <v>83</v>
      </c>
      <c r="D253" s="81" t="s">
        <v>83</v>
      </c>
      <c r="E253" s="94" t="s">
        <v>136</v>
      </c>
      <c r="F253" s="94"/>
      <c r="G253" s="69">
        <f aca="true" t="shared" si="25" ref="G253:I255">G254</f>
        <v>26730.258970000003</v>
      </c>
      <c r="H253" s="69">
        <f t="shared" si="25"/>
        <v>13225.82412</v>
      </c>
      <c r="I253" s="69">
        <f t="shared" si="25"/>
        <v>15288.218</v>
      </c>
    </row>
    <row r="254" spans="1:9" s="66" customFormat="1" ht="33" customHeight="1">
      <c r="A254" s="88" t="s">
        <v>351</v>
      </c>
      <c r="B254" s="89" t="s">
        <v>47</v>
      </c>
      <c r="C254" s="81" t="s">
        <v>83</v>
      </c>
      <c r="D254" s="81" t="s">
        <v>83</v>
      </c>
      <c r="E254" s="81" t="s">
        <v>302</v>
      </c>
      <c r="F254" s="94"/>
      <c r="G254" s="71">
        <f t="shared" si="25"/>
        <v>26730.258970000003</v>
      </c>
      <c r="H254" s="71">
        <f t="shared" si="25"/>
        <v>13225.82412</v>
      </c>
      <c r="I254" s="71">
        <f t="shared" si="25"/>
        <v>15288.218</v>
      </c>
    </row>
    <row r="255" spans="1:9" s="66" customFormat="1" ht="33" customHeight="1">
      <c r="A255" s="88" t="s">
        <v>352</v>
      </c>
      <c r="B255" s="89" t="s">
        <v>47</v>
      </c>
      <c r="C255" s="81" t="s">
        <v>83</v>
      </c>
      <c r="D255" s="81" t="s">
        <v>83</v>
      </c>
      <c r="E255" s="81" t="s">
        <v>303</v>
      </c>
      <c r="F255" s="94"/>
      <c r="G255" s="71">
        <f t="shared" si="25"/>
        <v>26730.258970000003</v>
      </c>
      <c r="H255" s="71">
        <f t="shared" si="25"/>
        <v>13225.82412</v>
      </c>
      <c r="I255" s="71">
        <f t="shared" si="25"/>
        <v>15288.218</v>
      </c>
    </row>
    <row r="256" spans="1:9" s="66" customFormat="1" ht="37.5" customHeight="1">
      <c r="A256" s="112" t="s">
        <v>350</v>
      </c>
      <c r="B256" s="89" t="s">
        <v>47</v>
      </c>
      <c r="C256" s="81" t="s">
        <v>83</v>
      </c>
      <c r="D256" s="81" t="s">
        <v>83</v>
      </c>
      <c r="E256" s="81" t="s">
        <v>297</v>
      </c>
      <c r="F256" s="94"/>
      <c r="G256" s="71">
        <f>G257+G258+G260+G259</f>
        <v>26730.258970000003</v>
      </c>
      <c r="H256" s="71">
        <f>H257+H258+H260</f>
        <v>13225.82412</v>
      </c>
      <c r="I256" s="71">
        <f>I257+I258+I260</f>
        <v>15288.218</v>
      </c>
    </row>
    <row r="257" spans="1:9" s="66" customFormat="1" ht="18" customHeight="1">
      <c r="A257" s="113" t="s">
        <v>126</v>
      </c>
      <c r="B257" s="89" t="s">
        <v>47</v>
      </c>
      <c r="C257" s="81" t="s">
        <v>83</v>
      </c>
      <c r="D257" s="81" t="s">
        <v>83</v>
      </c>
      <c r="E257" s="81" t="s">
        <v>297</v>
      </c>
      <c r="F257" s="81" t="s">
        <v>299</v>
      </c>
      <c r="G257" s="58">
        <v>24747.24718</v>
      </c>
      <c r="H257" s="71">
        <v>13118.95312</v>
      </c>
      <c r="I257" s="71">
        <v>15187.37</v>
      </c>
    </row>
    <row r="258" spans="1:9" s="66" customFormat="1" ht="18" customHeight="1">
      <c r="A258" s="88" t="s">
        <v>110</v>
      </c>
      <c r="B258" s="89" t="s">
        <v>47</v>
      </c>
      <c r="C258" s="81" t="s">
        <v>83</v>
      </c>
      <c r="D258" s="81" t="s">
        <v>83</v>
      </c>
      <c r="E258" s="81" t="s">
        <v>297</v>
      </c>
      <c r="F258" s="81" t="s">
        <v>64</v>
      </c>
      <c r="G258" s="135">
        <v>1898.309</v>
      </c>
      <c r="H258" s="71">
        <v>76.792</v>
      </c>
      <c r="I258" s="71">
        <v>70.792</v>
      </c>
    </row>
    <row r="259" spans="1:9" s="66" customFormat="1" ht="18" customHeight="1">
      <c r="A259" s="88" t="s">
        <v>374</v>
      </c>
      <c r="B259" s="89" t="s">
        <v>47</v>
      </c>
      <c r="C259" s="81" t="s">
        <v>83</v>
      </c>
      <c r="D259" s="81" t="s">
        <v>83</v>
      </c>
      <c r="E259" s="81" t="s">
        <v>297</v>
      </c>
      <c r="F259" s="81" t="s">
        <v>217</v>
      </c>
      <c r="G259" s="58">
        <v>39.7472</v>
      </c>
      <c r="H259" s="71">
        <v>0</v>
      </c>
      <c r="I259" s="71">
        <v>0</v>
      </c>
    </row>
    <row r="260" spans="1:9" s="66" customFormat="1" ht="14.25" customHeight="1">
      <c r="A260" s="95" t="s">
        <v>296</v>
      </c>
      <c r="B260" s="89" t="s">
        <v>47</v>
      </c>
      <c r="C260" s="81" t="s">
        <v>83</v>
      </c>
      <c r="D260" s="81" t="s">
        <v>83</v>
      </c>
      <c r="E260" s="81" t="s">
        <v>297</v>
      </c>
      <c r="F260" s="81" t="s">
        <v>298</v>
      </c>
      <c r="G260" s="135">
        <v>44.95559</v>
      </c>
      <c r="H260" s="71">
        <v>30.079</v>
      </c>
      <c r="I260" s="71">
        <v>30.056</v>
      </c>
    </row>
    <row r="261" spans="1:9" s="66" customFormat="1" ht="14.25" customHeight="1">
      <c r="A261" s="100" t="s">
        <v>49</v>
      </c>
      <c r="B261" s="93" t="s">
        <v>47</v>
      </c>
      <c r="C261" s="94" t="s">
        <v>89</v>
      </c>
      <c r="D261" s="94" t="s">
        <v>57</v>
      </c>
      <c r="E261" s="94"/>
      <c r="F261" s="94"/>
      <c r="G261" s="69">
        <f>G268+G262</f>
        <v>1033.91442</v>
      </c>
      <c r="H261" s="69">
        <f>H268+H262</f>
        <v>418.91442</v>
      </c>
      <c r="I261" s="69">
        <f>I268+I262</f>
        <v>418.91442</v>
      </c>
    </row>
    <row r="262" spans="1:9" s="66" customFormat="1" ht="36.75" customHeight="1">
      <c r="A262" s="120" t="s">
        <v>183</v>
      </c>
      <c r="B262" s="93" t="s">
        <v>47</v>
      </c>
      <c r="C262" s="94" t="s">
        <v>89</v>
      </c>
      <c r="D262" s="94" t="s">
        <v>83</v>
      </c>
      <c r="E262" s="94"/>
      <c r="F262" s="94"/>
      <c r="G262" s="69">
        <f aca="true" t="shared" si="26" ref="G262:I266">G263</f>
        <v>50</v>
      </c>
      <c r="H262" s="69">
        <f t="shared" si="26"/>
        <v>0</v>
      </c>
      <c r="I262" s="69">
        <f t="shared" si="26"/>
        <v>0</v>
      </c>
    </row>
    <row r="263" spans="1:9" s="66" customFormat="1" ht="14.25" customHeight="1">
      <c r="A263" s="88" t="s">
        <v>27</v>
      </c>
      <c r="B263" s="89" t="s">
        <v>47</v>
      </c>
      <c r="C263" s="81" t="s">
        <v>89</v>
      </c>
      <c r="D263" s="81" t="s">
        <v>83</v>
      </c>
      <c r="E263" s="81" t="s">
        <v>62</v>
      </c>
      <c r="F263" s="94"/>
      <c r="G263" s="71">
        <f t="shared" si="26"/>
        <v>50</v>
      </c>
      <c r="H263" s="71">
        <f t="shared" si="26"/>
        <v>0</v>
      </c>
      <c r="I263" s="71">
        <f t="shared" si="26"/>
        <v>0</v>
      </c>
    </row>
    <row r="264" spans="1:9" s="66" customFormat="1" ht="14.25" customHeight="1">
      <c r="A264" s="88" t="s">
        <v>28</v>
      </c>
      <c r="B264" s="89" t="s">
        <v>47</v>
      </c>
      <c r="C264" s="81" t="s">
        <v>89</v>
      </c>
      <c r="D264" s="81" t="s">
        <v>83</v>
      </c>
      <c r="E264" s="81" t="s">
        <v>99</v>
      </c>
      <c r="F264" s="94"/>
      <c r="G264" s="71">
        <f t="shared" si="26"/>
        <v>50</v>
      </c>
      <c r="H264" s="71">
        <f t="shared" si="26"/>
        <v>0</v>
      </c>
      <c r="I264" s="71">
        <f t="shared" si="26"/>
        <v>0</v>
      </c>
    </row>
    <row r="265" spans="1:9" s="66" customFormat="1" ht="14.25" customHeight="1">
      <c r="A265" s="88" t="s">
        <v>28</v>
      </c>
      <c r="B265" s="89" t="s">
        <v>47</v>
      </c>
      <c r="C265" s="81" t="s">
        <v>89</v>
      </c>
      <c r="D265" s="81" t="s">
        <v>83</v>
      </c>
      <c r="E265" s="81" t="s">
        <v>65</v>
      </c>
      <c r="F265" s="94"/>
      <c r="G265" s="71">
        <f t="shared" si="26"/>
        <v>50</v>
      </c>
      <c r="H265" s="71">
        <f t="shared" si="26"/>
        <v>0</v>
      </c>
      <c r="I265" s="71">
        <f t="shared" si="26"/>
        <v>0</v>
      </c>
    </row>
    <row r="266" spans="1:9" s="66" customFormat="1" ht="14.25" customHeight="1">
      <c r="A266" s="88" t="s">
        <v>182</v>
      </c>
      <c r="B266" s="89" t="s">
        <v>47</v>
      </c>
      <c r="C266" s="81" t="s">
        <v>89</v>
      </c>
      <c r="D266" s="81" t="s">
        <v>83</v>
      </c>
      <c r="E266" s="81" t="s">
        <v>181</v>
      </c>
      <c r="F266" s="94"/>
      <c r="G266" s="71">
        <f t="shared" si="26"/>
        <v>50</v>
      </c>
      <c r="H266" s="71">
        <f t="shared" si="26"/>
        <v>0</v>
      </c>
      <c r="I266" s="71">
        <f t="shared" si="26"/>
        <v>0</v>
      </c>
    </row>
    <row r="267" spans="1:9" s="66" customFormat="1" ht="13.5" customHeight="1">
      <c r="A267" s="88" t="s">
        <v>110</v>
      </c>
      <c r="B267" s="89" t="s">
        <v>47</v>
      </c>
      <c r="C267" s="81" t="s">
        <v>89</v>
      </c>
      <c r="D267" s="81" t="s">
        <v>83</v>
      </c>
      <c r="E267" s="81" t="s">
        <v>181</v>
      </c>
      <c r="F267" s="81" t="s">
        <v>64</v>
      </c>
      <c r="G267" s="71">
        <v>50</v>
      </c>
      <c r="H267" s="71">
        <v>0</v>
      </c>
      <c r="I267" s="71">
        <v>0</v>
      </c>
    </row>
    <row r="268" spans="1:9" s="66" customFormat="1" ht="18.75" customHeight="1">
      <c r="A268" s="100" t="s">
        <v>170</v>
      </c>
      <c r="B268" s="93" t="s">
        <v>47</v>
      </c>
      <c r="C268" s="94" t="s">
        <v>89</v>
      </c>
      <c r="D268" s="94" t="s">
        <v>89</v>
      </c>
      <c r="E268" s="94"/>
      <c r="F268" s="94"/>
      <c r="G268" s="69">
        <f>G269</f>
        <v>983.9144200000001</v>
      </c>
      <c r="H268" s="69">
        <f>H269</f>
        <v>418.91442</v>
      </c>
      <c r="I268" s="69">
        <f>I269</f>
        <v>418.91442</v>
      </c>
    </row>
    <row r="269" spans="1:9" s="66" customFormat="1" ht="15.75" customHeight="1">
      <c r="A269" s="92" t="s">
        <v>29</v>
      </c>
      <c r="B269" s="93" t="s">
        <v>47</v>
      </c>
      <c r="C269" s="94" t="s">
        <v>89</v>
      </c>
      <c r="D269" s="94" t="s">
        <v>89</v>
      </c>
      <c r="E269" s="94" t="s">
        <v>95</v>
      </c>
      <c r="F269" s="94"/>
      <c r="G269" s="69">
        <f>G270+G276</f>
        <v>983.9144200000001</v>
      </c>
      <c r="H269" s="69">
        <f>H270+H276</f>
        <v>418.91442</v>
      </c>
      <c r="I269" s="69">
        <f>I270+I276</f>
        <v>418.91442</v>
      </c>
    </row>
    <row r="270" spans="1:9" s="66" customFormat="1" ht="25.5" customHeight="1">
      <c r="A270" s="88" t="s">
        <v>46</v>
      </c>
      <c r="B270" s="89" t="s">
        <v>47</v>
      </c>
      <c r="C270" s="81" t="s">
        <v>89</v>
      </c>
      <c r="D270" s="81" t="s">
        <v>89</v>
      </c>
      <c r="E270" s="81" t="s">
        <v>96</v>
      </c>
      <c r="F270" s="81"/>
      <c r="G270" s="71">
        <f>G271</f>
        <v>548.9144200000001</v>
      </c>
      <c r="H270" s="71">
        <f>H271</f>
        <v>418.91442</v>
      </c>
      <c r="I270" s="71">
        <f>I271</f>
        <v>418.91442</v>
      </c>
    </row>
    <row r="271" spans="1:9" s="66" customFormat="1" ht="15" customHeight="1">
      <c r="A271" s="88" t="s">
        <v>93</v>
      </c>
      <c r="B271" s="89" t="s">
        <v>47</v>
      </c>
      <c r="C271" s="81" t="s">
        <v>89</v>
      </c>
      <c r="D271" s="81" t="s">
        <v>89</v>
      </c>
      <c r="E271" s="81" t="s">
        <v>120</v>
      </c>
      <c r="F271" s="81"/>
      <c r="G271" s="71">
        <f>G274+G272</f>
        <v>548.9144200000001</v>
      </c>
      <c r="H271" s="71">
        <f>H274</f>
        <v>418.91442</v>
      </c>
      <c r="I271" s="71">
        <f>I274</f>
        <v>418.91442</v>
      </c>
    </row>
    <row r="272" spans="1:9" s="66" customFormat="1" ht="15" customHeight="1">
      <c r="A272" s="95" t="s">
        <v>332</v>
      </c>
      <c r="B272" s="89" t="s">
        <v>47</v>
      </c>
      <c r="C272" s="81" t="s">
        <v>89</v>
      </c>
      <c r="D272" s="81" t="s">
        <v>89</v>
      </c>
      <c r="E272" s="81" t="s">
        <v>333</v>
      </c>
      <c r="F272" s="81"/>
      <c r="G272" s="71">
        <f>G273</f>
        <v>130</v>
      </c>
      <c r="H272" s="71">
        <f>H273</f>
        <v>0</v>
      </c>
      <c r="I272" s="71">
        <f>I273</f>
        <v>0</v>
      </c>
    </row>
    <row r="273" spans="1:9" s="66" customFormat="1" ht="15" customHeight="1">
      <c r="A273" s="95" t="s">
        <v>110</v>
      </c>
      <c r="B273" s="89" t="s">
        <v>47</v>
      </c>
      <c r="C273" s="81" t="s">
        <v>89</v>
      </c>
      <c r="D273" s="81" t="s">
        <v>89</v>
      </c>
      <c r="E273" s="81" t="s">
        <v>333</v>
      </c>
      <c r="F273" s="81"/>
      <c r="G273" s="71">
        <v>130</v>
      </c>
      <c r="H273" s="71">
        <v>0</v>
      </c>
      <c r="I273" s="71">
        <v>0</v>
      </c>
    </row>
    <row r="274" spans="1:9" s="66" customFormat="1" ht="15" customHeight="1">
      <c r="A274" s="95" t="s">
        <v>201</v>
      </c>
      <c r="B274" s="89" t="s">
        <v>47</v>
      </c>
      <c r="C274" s="81" t="s">
        <v>89</v>
      </c>
      <c r="D274" s="81" t="s">
        <v>89</v>
      </c>
      <c r="E274" s="81" t="s">
        <v>209</v>
      </c>
      <c r="F274" s="81"/>
      <c r="G274" s="71">
        <f>G275</f>
        <v>418.91442</v>
      </c>
      <c r="H274" s="71">
        <f>H275</f>
        <v>418.91442</v>
      </c>
      <c r="I274" s="71">
        <f>I275</f>
        <v>418.91442</v>
      </c>
    </row>
    <row r="275" spans="1:9" s="66" customFormat="1" ht="15" customHeight="1">
      <c r="A275" s="95" t="s">
        <v>124</v>
      </c>
      <c r="B275" s="89" t="s">
        <v>47</v>
      </c>
      <c r="C275" s="81" t="s">
        <v>89</v>
      </c>
      <c r="D275" s="81" t="s">
        <v>89</v>
      </c>
      <c r="E275" s="81" t="s">
        <v>209</v>
      </c>
      <c r="F275" s="81" t="s">
        <v>64</v>
      </c>
      <c r="G275" s="71">
        <v>418.91442</v>
      </c>
      <c r="H275" s="71">
        <v>418.91442</v>
      </c>
      <c r="I275" s="71">
        <v>418.91442</v>
      </c>
    </row>
    <row r="276" spans="1:9" s="66" customFormat="1" ht="14.25" customHeight="1">
      <c r="A276" s="88" t="s">
        <v>117</v>
      </c>
      <c r="B276" s="89" t="s">
        <v>47</v>
      </c>
      <c r="C276" s="81" t="s">
        <v>89</v>
      </c>
      <c r="D276" s="81" t="s">
        <v>89</v>
      </c>
      <c r="E276" s="81" t="s">
        <v>98</v>
      </c>
      <c r="F276" s="81"/>
      <c r="G276" s="71">
        <f>G277</f>
        <v>435</v>
      </c>
      <c r="H276" s="71">
        <f>H277</f>
        <v>0</v>
      </c>
      <c r="I276" s="71">
        <f>I277</f>
        <v>0</v>
      </c>
    </row>
    <row r="277" spans="1:9" s="66" customFormat="1" ht="15.75" customHeight="1">
      <c r="A277" s="88" t="s">
        <v>94</v>
      </c>
      <c r="B277" s="89" t="s">
        <v>47</v>
      </c>
      <c r="C277" s="81" t="s">
        <v>89</v>
      </c>
      <c r="D277" s="81" t="s">
        <v>89</v>
      </c>
      <c r="E277" s="81" t="s">
        <v>121</v>
      </c>
      <c r="F277" s="81"/>
      <c r="G277" s="71">
        <f>G278+G279</f>
        <v>435</v>
      </c>
      <c r="H277" s="71">
        <f>H279</f>
        <v>0</v>
      </c>
      <c r="I277" s="71">
        <f>I279</f>
        <v>0</v>
      </c>
    </row>
    <row r="278" spans="1:9" s="66" customFormat="1" ht="15.75" customHeight="1">
      <c r="A278" s="134" t="s">
        <v>126</v>
      </c>
      <c r="B278" s="130" t="s">
        <v>47</v>
      </c>
      <c r="C278" s="131" t="s">
        <v>89</v>
      </c>
      <c r="D278" s="131" t="s">
        <v>89</v>
      </c>
      <c r="E278" s="131" t="s">
        <v>97</v>
      </c>
      <c r="F278" s="131" t="s">
        <v>299</v>
      </c>
      <c r="G278" s="58">
        <v>428</v>
      </c>
      <c r="H278" s="71">
        <v>0</v>
      </c>
      <c r="I278" s="71">
        <v>0</v>
      </c>
    </row>
    <row r="279" spans="1:9" s="66" customFormat="1" ht="15.75" customHeight="1">
      <c r="A279" s="129" t="s">
        <v>110</v>
      </c>
      <c r="B279" s="130" t="s">
        <v>47</v>
      </c>
      <c r="C279" s="131" t="s">
        <v>89</v>
      </c>
      <c r="D279" s="131" t="s">
        <v>89</v>
      </c>
      <c r="E279" s="131" t="s">
        <v>97</v>
      </c>
      <c r="F279" s="131" t="s">
        <v>64</v>
      </c>
      <c r="G279" s="58">
        <v>7</v>
      </c>
      <c r="H279" s="71">
        <v>0</v>
      </c>
      <c r="I279" s="71">
        <v>0</v>
      </c>
    </row>
    <row r="280" spans="1:9" s="66" customFormat="1" ht="15" customHeight="1">
      <c r="A280" s="104" t="s">
        <v>51</v>
      </c>
      <c r="B280" s="93" t="s">
        <v>47</v>
      </c>
      <c r="C280" s="94" t="s">
        <v>82</v>
      </c>
      <c r="D280" s="94" t="s">
        <v>57</v>
      </c>
      <c r="E280" s="102"/>
      <c r="F280" s="102"/>
      <c r="G280" s="69">
        <f>G281+G302</f>
        <v>17649.072399999997</v>
      </c>
      <c r="H280" s="69">
        <f>H281</f>
        <v>3886.54753</v>
      </c>
      <c r="I280" s="69">
        <f>I281</f>
        <v>4529.0783</v>
      </c>
    </row>
    <row r="281" spans="1:9" s="66" customFormat="1" ht="15" customHeight="1">
      <c r="A281" s="100" t="s">
        <v>6</v>
      </c>
      <c r="B281" s="89" t="s">
        <v>47</v>
      </c>
      <c r="C281" s="81" t="s">
        <v>82</v>
      </c>
      <c r="D281" s="81" t="s">
        <v>56</v>
      </c>
      <c r="E281" s="102"/>
      <c r="F281" s="94"/>
      <c r="G281" s="69">
        <f>G282</f>
        <v>17111.4724</v>
      </c>
      <c r="H281" s="69">
        <f>H282</f>
        <v>3886.54753</v>
      </c>
      <c r="I281" s="69">
        <f>I282</f>
        <v>4529.0783</v>
      </c>
    </row>
    <row r="282" spans="1:9" s="66" customFormat="1" ht="21" customHeight="1">
      <c r="A282" s="110" t="s">
        <v>43</v>
      </c>
      <c r="B282" s="93" t="s">
        <v>47</v>
      </c>
      <c r="C282" s="94" t="s">
        <v>82</v>
      </c>
      <c r="D282" s="94" t="s">
        <v>56</v>
      </c>
      <c r="E282" s="94" t="s">
        <v>92</v>
      </c>
      <c r="F282" s="81"/>
      <c r="G282" s="69">
        <f>G283+G298+G290</f>
        <v>17111.4724</v>
      </c>
      <c r="H282" s="69">
        <f>H283+H298+H290</f>
        <v>3886.54753</v>
      </c>
      <c r="I282" s="69">
        <f>I283+I298+I290</f>
        <v>4529.0783</v>
      </c>
    </row>
    <row r="283" spans="1:9" s="66" customFormat="1" ht="24" customHeight="1">
      <c r="A283" s="112" t="s">
        <v>221</v>
      </c>
      <c r="B283" s="89" t="s">
        <v>47</v>
      </c>
      <c r="C283" s="81" t="s">
        <v>82</v>
      </c>
      <c r="D283" s="81" t="s">
        <v>56</v>
      </c>
      <c r="E283" s="121" t="s">
        <v>226</v>
      </c>
      <c r="F283" s="81"/>
      <c r="G283" s="71">
        <f>G284+G287</f>
        <v>1071.1</v>
      </c>
      <c r="H283" s="71">
        <v>0</v>
      </c>
      <c r="I283" s="71">
        <v>0</v>
      </c>
    </row>
    <row r="284" spans="1:9" s="66" customFormat="1" ht="24" customHeight="1">
      <c r="A284" s="95" t="s">
        <v>222</v>
      </c>
      <c r="B284" s="89" t="s">
        <v>47</v>
      </c>
      <c r="C284" s="81" t="s">
        <v>82</v>
      </c>
      <c r="D284" s="81" t="s">
        <v>56</v>
      </c>
      <c r="E284" s="121" t="s">
        <v>224</v>
      </c>
      <c r="F284" s="81"/>
      <c r="G284" s="71">
        <f>G285</f>
        <v>1021.1</v>
      </c>
      <c r="H284" s="71">
        <v>0</v>
      </c>
      <c r="I284" s="71">
        <v>0</v>
      </c>
    </row>
    <row r="285" spans="1:9" s="66" customFormat="1" ht="17.25" customHeight="1">
      <c r="A285" s="95" t="s">
        <v>223</v>
      </c>
      <c r="B285" s="89" t="s">
        <v>47</v>
      </c>
      <c r="C285" s="81" t="s">
        <v>82</v>
      </c>
      <c r="D285" s="81" t="s">
        <v>56</v>
      </c>
      <c r="E285" s="87" t="s">
        <v>225</v>
      </c>
      <c r="F285" s="81"/>
      <c r="G285" s="71">
        <f>G286</f>
        <v>1021.1</v>
      </c>
      <c r="H285" s="71">
        <v>0</v>
      </c>
      <c r="I285" s="71">
        <v>0</v>
      </c>
    </row>
    <row r="286" spans="1:9" s="66" customFormat="1" ht="17.25" customHeight="1">
      <c r="A286" s="88" t="s">
        <v>110</v>
      </c>
      <c r="B286" s="89" t="s">
        <v>47</v>
      </c>
      <c r="C286" s="81" t="s">
        <v>82</v>
      </c>
      <c r="D286" s="81" t="s">
        <v>56</v>
      </c>
      <c r="E286" s="87" t="s">
        <v>225</v>
      </c>
      <c r="F286" s="81" t="s">
        <v>64</v>
      </c>
      <c r="G286" s="71">
        <v>1021.1</v>
      </c>
      <c r="H286" s="71">
        <v>0</v>
      </c>
      <c r="I286" s="71">
        <v>0</v>
      </c>
    </row>
    <row r="287" spans="1:9" s="66" customFormat="1" ht="22.5" customHeight="1">
      <c r="A287" s="95" t="s">
        <v>391</v>
      </c>
      <c r="B287" s="89" t="s">
        <v>47</v>
      </c>
      <c r="C287" s="81" t="s">
        <v>82</v>
      </c>
      <c r="D287" s="81" t="s">
        <v>56</v>
      </c>
      <c r="E287" s="121" t="s">
        <v>393</v>
      </c>
      <c r="F287" s="81"/>
      <c r="G287" s="71">
        <f>G288</f>
        <v>50</v>
      </c>
      <c r="H287" s="71">
        <v>0</v>
      </c>
      <c r="I287" s="71">
        <v>0</v>
      </c>
    </row>
    <row r="288" spans="1:9" s="66" customFormat="1" ht="23.25" customHeight="1">
      <c r="A288" s="88" t="s">
        <v>399</v>
      </c>
      <c r="B288" s="89" t="s">
        <v>47</v>
      </c>
      <c r="C288" s="81" t="s">
        <v>82</v>
      </c>
      <c r="D288" s="81" t="s">
        <v>56</v>
      </c>
      <c r="E288" s="87" t="s">
        <v>392</v>
      </c>
      <c r="F288" s="81"/>
      <c r="G288" s="71">
        <f>G289</f>
        <v>50</v>
      </c>
      <c r="H288" s="71">
        <v>0</v>
      </c>
      <c r="I288" s="71">
        <v>0</v>
      </c>
    </row>
    <row r="289" spans="1:9" s="66" customFormat="1" ht="19.5" customHeight="1">
      <c r="A289" s="88" t="s">
        <v>110</v>
      </c>
      <c r="B289" s="89" t="s">
        <v>47</v>
      </c>
      <c r="C289" s="81" t="s">
        <v>82</v>
      </c>
      <c r="D289" s="81" t="s">
        <v>56</v>
      </c>
      <c r="E289" s="87" t="s">
        <v>392</v>
      </c>
      <c r="F289" s="81" t="s">
        <v>64</v>
      </c>
      <c r="G289" s="71">
        <v>50</v>
      </c>
      <c r="H289" s="71">
        <v>0</v>
      </c>
      <c r="I289" s="71">
        <v>0</v>
      </c>
    </row>
    <row r="290" spans="1:9" s="66" customFormat="1" ht="17.25" customHeight="1">
      <c r="A290" s="88" t="s">
        <v>304</v>
      </c>
      <c r="B290" s="89" t="s">
        <v>47</v>
      </c>
      <c r="C290" s="81" t="s">
        <v>82</v>
      </c>
      <c r="D290" s="81" t="s">
        <v>56</v>
      </c>
      <c r="E290" s="87" t="s">
        <v>306</v>
      </c>
      <c r="F290" s="81"/>
      <c r="G290" s="71">
        <f>G291</f>
        <v>15740.372399999998</v>
      </c>
      <c r="H290" s="71">
        <f>H291</f>
        <v>3886.54753</v>
      </c>
      <c r="I290" s="71">
        <f>I291</f>
        <v>4529.0783</v>
      </c>
    </row>
    <row r="291" spans="1:9" s="66" customFormat="1" ht="17.25" customHeight="1">
      <c r="A291" s="88" t="s">
        <v>305</v>
      </c>
      <c r="B291" s="89" t="s">
        <v>47</v>
      </c>
      <c r="C291" s="81" t="s">
        <v>82</v>
      </c>
      <c r="D291" s="81" t="s">
        <v>56</v>
      </c>
      <c r="E291" s="87" t="s">
        <v>307</v>
      </c>
      <c r="F291" s="81"/>
      <c r="G291" s="71">
        <f>G292+G296</f>
        <v>15740.372399999998</v>
      </c>
      <c r="H291" s="71">
        <f>H292+H296</f>
        <v>3886.54753</v>
      </c>
      <c r="I291" s="71">
        <f>I292+I296</f>
        <v>4529.0783</v>
      </c>
    </row>
    <row r="292" spans="1:9" s="66" customFormat="1" ht="32.25" customHeight="1">
      <c r="A292" s="112" t="s">
        <v>353</v>
      </c>
      <c r="B292" s="89" t="s">
        <v>47</v>
      </c>
      <c r="C292" s="81" t="s">
        <v>82</v>
      </c>
      <c r="D292" s="81" t="s">
        <v>56</v>
      </c>
      <c r="E292" s="87" t="s">
        <v>308</v>
      </c>
      <c r="F292" s="81"/>
      <c r="G292" s="71">
        <f>G293+G294+G295</f>
        <v>9202.372399999998</v>
      </c>
      <c r="H292" s="71">
        <f>H293+H294+H295</f>
        <v>3886.54753</v>
      </c>
      <c r="I292" s="71">
        <f>I293+I294+I295</f>
        <v>4529.0783</v>
      </c>
    </row>
    <row r="293" spans="1:9" s="66" customFormat="1" ht="17.25" customHeight="1">
      <c r="A293" s="113" t="s">
        <v>126</v>
      </c>
      <c r="B293" s="89" t="s">
        <v>47</v>
      </c>
      <c r="C293" s="81" t="s">
        <v>82</v>
      </c>
      <c r="D293" s="81" t="s">
        <v>56</v>
      </c>
      <c r="E293" s="87" t="s">
        <v>308</v>
      </c>
      <c r="F293" s="81" t="s">
        <v>299</v>
      </c>
      <c r="G293" s="71">
        <v>6433.20096</v>
      </c>
      <c r="H293" s="71">
        <v>3410</v>
      </c>
      <c r="I293" s="71">
        <v>4033.86887</v>
      </c>
    </row>
    <row r="294" spans="1:9" s="66" customFormat="1" ht="17.25" customHeight="1">
      <c r="A294" s="95" t="s">
        <v>124</v>
      </c>
      <c r="B294" s="89" t="s">
        <v>47</v>
      </c>
      <c r="C294" s="81" t="s">
        <v>82</v>
      </c>
      <c r="D294" s="81" t="s">
        <v>56</v>
      </c>
      <c r="E294" s="87" t="s">
        <v>308</v>
      </c>
      <c r="F294" s="81" t="s">
        <v>64</v>
      </c>
      <c r="G294" s="58">
        <v>2716.70144</v>
      </c>
      <c r="H294" s="71">
        <v>466.54753</v>
      </c>
      <c r="I294" s="71">
        <v>485.20943</v>
      </c>
    </row>
    <row r="295" spans="1:9" s="66" customFormat="1" ht="17.25" customHeight="1">
      <c r="A295" s="95" t="s">
        <v>296</v>
      </c>
      <c r="B295" s="89" t="s">
        <v>47</v>
      </c>
      <c r="C295" s="81" t="s">
        <v>82</v>
      </c>
      <c r="D295" s="81" t="s">
        <v>56</v>
      </c>
      <c r="E295" s="87" t="s">
        <v>308</v>
      </c>
      <c r="F295" s="81" t="s">
        <v>298</v>
      </c>
      <c r="G295" s="71">
        <v>52.47</v>
      </c>
      <c r="H295" s="71">
        <v>10</v>
      </c>
      <c r="I295" s="71">
        <v>10</v>
      </c>
    </row>
    <row r="296" spans="1:9" s="66" customFormat="1" ht="50.25" customHeight="1">
      <c r="A296" s="95" t="s">
        <v>400</v>
      </c>
      <c r="B296" s="89" t="s">
        <v>47</v>
      </c>
      <c r="C296" s="81" t="s">
        <v>82</v>
      </c>
      <c r="D296" s="81" t="s">
        <v>56</v>
      </c>
      <c r="E296" s="122" t="s">
        <v>309</v>
      </c>
      <c r="F296" s="81"/>
      <c r="G296" s="73">
        <f>G297</f>
        <v>6538</v>
      </c>
      <c r="H296" s="73">
        <f>H297</f>
        <v>0</v>
      </c>
      <c r="I296" s="73">
        <f>I297</f>
        <v>0</v>
      </c>
    </row>
    <row r="297" spans="1:9" s="66" customFormat="1" ht="17.25" customHeight="1">
      <c r="A297" s="113" t="s">
        <v>126</v>
      </c>
      <c r="B297" s="89" t="s">
        <v>47</v>
      </c>
      <c r="C297" s="81" t="s">
        <v>82</v>
      </c>
      <c r="D297" s="81" t="s">
        <v>56</v>
      </c>
      <c r="E297" s="87" t="s">
        <v>309</v>
      </c>
      <c r="F297" s="81"/>
      <c r="G297" s="71">
        <v>6538</v>
      </c>
      <c r="H297" s="71">
        <v>0</v>
      </c>
      <c r="I297" s="71">
        <v>0</v>
      </c>
    </row>
    <row r="298" spans="1:9" s="66" customFormat="1" ht="17.25" customHeight="1">
      <c r="A298" s="88" t="s">
        <v>45</v>
      </c>
      <c r="B298" s="89" t="s">
        <v>47</v>
      </c>
      <c r="C298" s="81" t="s">
        <v>82</v>
      </c>
      <c r="D298" s="81" t="s">
        <v>56</v>
      </c>
      <c r="E298" s="81" t="s">
        <v>227</v>
      </c>
      <c r="F298" s="81"/>
      <c r="G298" s="71">
        <f aca="true" t="shared" si="27" ref="G298:I300">G299</f>
        <v>300</v>
      </c>
      <c r="H298" s="71">
        <f t="shared" si="27"/>
        <v>0</v>
      </c>
      <c r="I298" s="71">
        <f t="shared" si="27"/>
        <v>0</v>
      </c>
    </row>
    <row r="299" spans="1:9" s="66" customFormat="1" ht="26.25" customHeight="1">
      <c r="A299" s="88" t="s">
        <v>91</v>
      </c>
      <c r="B299" s="89" t="s">
        <v>47</v>
      </c>
      <c r="C299" s="81" t="s">
        <v>82</v>
      </c>
      <c r="D299" s="81" t="s">
        <v>56</v>
      </c>
      <c r="E299" s="81" t="s">
        <v>105</v>
      </c>
      <c r="F299" s="81"/>
      <c r="G299" s="71">
        <f t="shared" si="27"/>
        <v>300</v>
      </c>
      <c r="H299" s="71">
        <f t="shared" si="27"/>
        <v>0</v>
      </c>
      <c r="I299" s="71">
        <f t="shared" si="27"/>
        <v>0</v>
      </c>
    </row>
    <row r="300" spans="1:9" s="66" customFormat="1" ht="17.25" customHeight="1">
      <c r="A300" s="88" t="s">
        <v>284</v>
      </c>
      <c r="B300" s="89" t="s">
        <v>47</v>
      </c>
      <c r="C300" s="81" t="s">
        <v>82</v>
      </c>
      <c r="D300" s="81" t="s">
        <v>56</v>
      </c>
      <c r="E300" s="81" t="s">
        <v>283</v>
      </c>
      <c r="F300" s="81"/>
      <c r="G300" s="71">
        <f t="shared" si="27"/>
        <v>300</v>
      </c>
      <c r="H300" s="71">
        <f t="shared" si="27"/>
        <v>0</v>
      </c>
      <c r="I300" s="71">
        <f t="shared" si="27"/>
        <v>0</v>
      </c>
    </row>
    <row r="301" spans="1:9" s="66" customFormat="1" ht="17.25" customHeight="1">
      <c r="A301" s="88" t="s">
        <v>110</v>
      </c>
      <c r="B301" s="89" t="s">
        <v>47</v>
      </c>
      <c r="C301" s="81" t="s">
        <v>82</v>
      </c>
      <c r="D301" s="81" t="s">
        <v>56</v>
      </c>
      <c r="E301" s="81" t="s">
        <v>283</v>
      </c>
      <c r="F301" s="81" t="s">
        <v>64</v>
      </c>
      <c r="G301" s="71">
        <v>300</v>
      </c>
      <c r="H301" s="71">
        <v>0</v>
      </c>
      <c r="I301" s="71">
        <v>0</v>
      </c>
    </row>
    <row r="302" spans="1:9" s="44" customFormat="1" ht="17.25" customHeight="1">
      <c r="A302" s="92" t="s">
        <v>342</v>
      </c>
      <c r="B302" s="93" t="s">
        <v>47</v>
      </c>
      <c r="C302" s="94" t="s">
        <v>82</v>
      </c>
      <c r="D302" s="94" t="s">
        <v>58</v>
      </c>
      <c r="E302" s="94"/>
      <c r="F302" s="94"/>
      <c r="G302" s="69">
        <f>G303</f>
        <v>537.6</v>
      </c>
      <c r="H302" s="69">
        <f>H303</f>
        <v>0</v>
      </c>
      <c r="I302" s="69">
        <f>I303</f>
        <v>0</v>
      </c>
    </row>
    <row r="303" spans="1:9" s="44" customFormat="1" ht="17.25" customHeight="1">
      <c r="A303" s="92" t="s">
        <v>43</v>
      </c>
      <c r="B303" s="93" t="s">
        <v>47</v>
      </c>
      <c r="C303" s="94" t="s">
        <v>82</v>
      </c>
      <c r="D303" s="94" t="s">
        <v>58</v>
      </c>
      <c r="E303" s="94" t="s">
        <v>92</v>
      </c>
      <c r="F303" s="94"/>
      <c r="G303" s="69">
        <f>G307</f>
        <v>537.6</v>
      </c>
      <c r="H303" s="69">
        <f>H307</f>
        <v>0</v>
      </c>
      <c r="I303" s="69">
        <f>I307</f>
        <v>0</v>
      </c>
    </row>
    <row r="304" spans="1:9" s="44" customFormat="1" ht="17.25" customHeight="1">
      <c r="A304" s="88" t="s">
        <v>45</v>
      </c>
      <c r="B304" s="89" t="s">
        <v>47</v>
      </c>
      <c r="C304" s="81" t="s">
        <v>82</v>
      </c>
      <c r="D304" s="81" t="s">
        <v>58</v>
      </c>
      <c r="E304" s="81" t="s">
        <v>227</v>
      </c>
      <c r="F304" s="81"/>
      <c r="G304" s="71">
        <f aca="true" t="shared" si="28" ref="G304:I306">G305</f>
        <v>537.6</v>
      </c>
      <c r="H304" s="71">
        <f t="shared" si="28"/>
        <v>0</v>
      </c>
      <c r="I304" s="71">
        <f t="shared" si="28"/>
        <v>0</v>
      </c>
    </row>
    <row r="305" spans="1:9" s="44" customFormat="1" ht="23.25" customHeight="1">
      <c r="A305" s="88" t="s">
        <v>91</v>
      </c>
      <c r="B305" s="89" t="s">
        <v>47</v>
      </c>
      <c r="C305" s="81" t="s">
        <v>82</v>
      </c>
      <c r="D305" s="81" t="s">
        <v>58</v>
      </c>
      <c r="E305" s="81" t="s">
        <v>105</v>
      </c>
      <c r="F305" s="81"/>
      <c r="G305" s="71">
        <f t="shared" si="28"/>
        <v>537.6</v>
      </c>
      <c r="H305" s="71">
        <f t="shared" si="28"/>
        <v>0</v>
      </c>
      <c r="I305" s="71">
        <f t="shared" si="28"/>
        <v>0</v>
      </c>
    </row>
    <row r="306" spans="1:9" s="44" customFormat="1" ht="17.25" customHeight="1">
      <c r="A306" s="88" t="s">
        <v>334</v>
      </c>
      <c r="B306" s="89" t="s">
        <v>47</v>
      </c>
      <c r="C306" s="81" t="s">
        <v>82</v>
      </c>
      <c r="D306" s="81" t="s">
        <v>58</v>
      </c>
      <c r="E306" s="81" t="s">
        <v>335</v>
      </c>
      <c r="F306" s="81"/>
      <c r="G306" s="71">
        <f t="shared" si="28"/>
        <v>537.6</v>
      </c>
      <c r="H306" s="71">
        <f t="shared" si="28"/>
        <v>0</v>
      </c>
      <c r="I306" s="71">
        <f t="shared" si="28"/>
        <v>0</v>
      </c>
    </row>
    <row r="307" spans="1:9" s="44" customFormat="1" ht="17.25" customHeight="1">
      <c r="A307" s="88" t="s">
        <v>110</v>
      </c>
      <c r="B307" s="89" t="s">
        <v>47</v>
      </c>
      <c r="C307" s="81" t="s">
        <v>82</v>
      </c>
      <c r="D307" s="81" t="s">
        <v>58</v>
      </c>
      <c r="E307" s="81" t="s">
        <v>335</v>
      </c>
      <c r="F307" s="81" t="s">
        <v>64</v>
      </c>
      <c r="G307" s="58">
        <v>537.6</v>
      </c>
      <c r="H307" s="71">
        <v>0</v>
      </c>
      <c r="I307" s="71">
        <v>0</v>
      </c>
    </row>
    <row r="308" spans="1:9" s="66" customFormat="1" ht="18.75" customHeight="1">
      <c r="A308" s="100" t="s">
        <v>50</v>
      </c>
      <c r="B308" s="93" t="s">
        <v>47</v>
      </c>
      <c r="C308" s="94" t="s">
        <v>80</v>
      </c>
      <c r="D308" s="94" t="s">
        <v>57</v>
      </c>
      <c r="E308" s="94"/>
      <c r="F308" s="94"/>
      <c r="G308" s="69">
        <f>G309+G316</f>
        <v>7115.6</v>
      </c>
      <c r="H308" s="70">
        <f>H309+H315</f>
        <v>10655.822</v>
      </c>
      <c r="I308" s="70">
        <f aca="true" t="shared" si="29" ref="I308:I313">I309</f>
        <v>7115.6</v>
      </c>
    </row>
    <row r="309" spans="1:9" s="66" customFormat="1" ht="12.75" customHeight="1">
      <c r="A309" s="100" t="s">
        <v>7</v>
      </c>
      <c r="B309" s="93" t="s">
        <v>47</v>
      </c>
      <c r="C309" s="94" t="s">
        <v>80</v>
      </c>
      <c r="D309" s="94" t="s">
        <v>56</v>
      </c>
      <c r="E309" s="94"/>
      <c r="F309" s="94"/>
      <c r="G309" s="69">
        <f aca="true" t="shared" si="30" ref="G309:H313">G310</f>
        <v>7115.6</v>
      </c>
      <c r="H309" s="70">
        <f t="shared" si="30"/>
        <v>7115.6</v>
      </c>
      <c r="I309" s="70">
        <f t="shared" si="29"/>
        <v>7115.6</v>
      </c>
    </row>
    <row r="310" spans="1:9" s="66" customFormat="1" ht="18" customHeight="1">
      <c r="A310" s="88" t="s">
        <v>27</v>
      </c>
      <c r="B310" s="89" t="s">
        <v>47</v>
      </c>
      <c r="C310" s="81" t="s">
        <v>80</v>
      </c>
      <c r="D310" s="81" t="s">
        <v>56</v>
      </c>
      <c r="E310" s="81" t="s">
        <v>62</v>
      </c>
      <c r="F310" s="81"/>
      <c r="G310" s="71">
        <f t="shared" si="30"/>
        <v>7115.6</v>
      </c>
      <c r="H310" s="72">
        <f t="shared" si="30"/>
        <v>7115.6</v>
      </c>
      <c r="I310" s="72">
        <f t="shared" si="29"/>
        <v>7115.6</v>
      </c>
    </row>
    <row r="311" spans="1:9" s="66" customFormat="1" ht="18" customHeight="1">
      <c r="A311" s="88" t="s">
        <v>28</v>
      </c>
      <c r="B311" s="89" t="s">
        <v>47</v>
      </c>
      <c r="C311" s="81" t="s">
        <v>80</v>
      </c>
      <c r="D311" s="81" t="s">
        <v>56</v>
      </c>
      <c r="E311" s="81" t="s">
        <v>99</v>
      </c>
      <c r="F311" s="81"/>
      <c r="G311" s="71">
        <f t="shared" si="30"/>
        <v>7115.6</v>
      </c>
      <c r="H311" s="72">
        <f t="shared" si="30"/>
        <v>7115.6</v>
      </c>
      <c r="I311" s="72">
        <f t="shared" si="29"/>
        <v>7115.6</v>
      </c>
    </row>
    <row r="312" spans="1:9" s="66" customFormat="1" ht="13.5" customHeight="1">
      <c r="A312" s="88" t="s">
        <v>28</v>
      </c>
      <c r="B312" s="89" t="s">
        <v>47</v>
      </c>
      <c r="C312" s="81" t="s">
        <v>80</v>
      </c>
      <c r="D312" s="81" t="s">
        <v>56</v>
      </c>
      <c r="E312" s="81" t="s">
        <v>65</v>
      </c>
      <c r="F312" s="81"/>
      <c r="G312" s="71">
        <f t="shared" si="30"/>
        <v>7115.6</v>
      </c>
      <c r="H312" s="72">
        <f t="shared" si="30"/>
        <v>7115.6</v>
      </c>
      <c r="I312" s="72">
        <f t="shared" si="29"/>
        <v>7115.6</v>
      </c>
    </row>
    <row r="313" spans="1:9" s="66" customFormat="1" ht="15" customHeight="1">
      <c r="A313" s="88" t="s">
        <v>118</v>
      </c>
      <c r="B313" s="89" t="s">
        <v>47</v>
      </c>
      <c r="C313" s="81" t="s">
        <v>80</v>
      </c>
      <c r="D313" s="81" t="s">
        <v>56</v>
      </c>
      <c r="E313" s="81" t="s">
        <v>81</v>
      </c>
      <c r="F313" s="81"/>
      <c r="G313" s="71">
        <f t="shared" si="30"/>
        <v>7115.6</v>
      </c>
      <c r="H313" s="72">
        <f t="shared" si="30"/>
        <v>7115.6</v>
      </c>
      <c r="I313" s="72">
        <f t="shared" si="29"/>
        <v>7115.6</v>
      </c>
    </row>
    <row r="314" spans="1:9" s="66" customFormat="1" ht="16.5" customHeight="1">
      <c r="A314" s="88" t="s">
        <v>119</v>
      </c>
      <c r="B314" s="89" t="s">
        <v>47</v>
      </c>
      <c r="C314" s="81" t="s">
        <v>80</v>
      </c>
      <c r="D314" s="81" t="s">
        <v>56</v>
      </c>
      <c r="E314" s="81" t="s">
        <v>81</v>
      </c>
      <c r="F314" s="81" t="s">
        <v>108</v>
      </c>
      <c r="G314" s="71">
        <v>7115.6</v>
      </c>
      <c r="H314" s="71">
        <v>7115.6</v>
      </c>
      <c r="I314" s="71">
        <v>7115.6</v>
      </c>
    </row>
    <row r="315" spans="1:9" s="66" customFormat="1" ht="16.5" customHeight="1">
      <c r="A315" s="101" t="s">
        <v>228</v>
      </c>
      <c r="B315" s="93" t="s">
        <v>47</v>
      </c>
      <c r="C315" s="94" t="s">
        <v>80</v>
      </c>
      <c r="D315" s="94" t="s">
        <v>58</v>
      </c>
      <c r="E315" s="94"/>
      <c r="F315" s="94"/>
      <c r="G315" s="69">
        <f aca="true" t="shared" si="31" ref="G315:H319">G316</f>
        <v>0</v>
      </c>
      <c r="H315" s="70">
        <f t="shared" si="31"/>
        <v>3540.222</v>
      </c>
      <c r="I315" s="69">
        <v>0</v>
      </c>
    </row>
    <row r="316" spans="1:9" s="66" customFormat="1" ht="37.5" customHeight="1">
      <c r="A316" s="110" t="s">
        <v>210</v>
      </c>
      <c r="B316" s="89" t="s">
        <v>47</v>
      </c>
      <c r="C316" s="81" t="s">
        <v>80</v>
      </c>
      <c r="D316" s="81" t="s">
        <v>58</v>
      </c>
      <c r="E316" s="81" t="s">
        <v>211</v>
      </c>
      <c r="F316" s="81"/>
      <c r="G316" s="71">
        <f t="shared" si="31"/>
        <v>0</v>
      </c>
      <c r="H316" s="72">
        <f t="shared" si="31"/>
        <v>3540.222</v>
      </c>
      <c r="I316" s="71">
        <v>0</v>
      </c>
    </row>
    <row r="317" spans="1:9" s="66" customFormat="1" ht="16.5" customHeight="1">
      <c r="A317" s="95" t="s">
        <v>212</v>
      </c>
      <c r="B317" s="89" t="s">
        <v>47</v>
      </c>
      <c r="C317" s="81" t="s">
        <v>80</v>
      </c>
      <c r="D317" s="81" t="s">
        <v>58</v>
      </c>
      <c r="E317" s="81" t="s">
        <v>213</v>
      </c>
      <c r="F317" s="81"/>
      <c r="G317" s="71">
        <f t="shared" si="31"/>
        <v>0</v>
      </c>
      <c r="H317" s="72">
        <f t="shared" si="31"/>
        <v>3540.222</v>
      </c>
      <c r="I317" s="71">
        <v>0</v>
      </c>
    </row>
    <row r="318" spans="1:9" s="66" customFormat="1" ht="49.5" customHeight="1">
      <c r="A318" s="95" t="s">
        <v>237</v>
      </c>
      <c r="B318" s="89" t="s">
        <v>47</v>
      </c>
      <c r="C318" s="81" t="s">
        <v>80</v>
      </c>
      <c r="D318" s="81" t="s">
        <v>58</v>
      </c>
      <c r="E318" s="81" t="s">
        <v>214</v>
      </c>
      <c r="F318" s="81"/>
      <c r="G318" s="71">
        <f t="shared" si="31"/>
        <v>0</v>
      </c>
      <c r="H318" s="72">
        <f t="shared" si="31"/>
        <v>3540.222</v>
      </c>
      <c r="I318" s="71">
        <v>0</v>
      </c>
    </row>
    <row r="319" spans="1:9" s="66" customFormat="1" ht="28.5" customHeight="1">
      <c r="A319" s="123" t="s">
        <v>215</v>
      </c>
      <c r="B319" s="89" t="s">
        <v>47</v>
      </c>
      <c r="C319" s="81" t="s">
        <v>80</v>
      </c>
      <c r="D319" s="81" t="s">
        <v>58</v>
      </c>
      <c r="E319" s="81" t="s">
        <v>218</v>
      </c>
      <c r="F319" s="81"/>
      <c r="G319" s="71">
        <f t="shared" si="31"/>
        <v>0</v>
      </c>
      <c r="H319" s="72">
        <f t="shared" si="31"/>
        <v>3540.222</v>
      </c>
      <c r="I319" s="71">
        <v>0</v>
      </c>
    </row>
    <row r="320" spans="1:9" s="66" customFormat="1" ht="29.25" customHeight="1">
      <c r="A320" s="95" t="s">
        <v>216</v>
      </c>
      <c r="B320" s="89" t="s">
        <v>47</v>
      </c>
      <c r="C320" s="81" t="s">
        <v>80</v>
      </c>
      <c r="D320" s="81" t="s">
        <v>58</v>
      </c>
      <c r="E320" s="81" t="s">
        <v>218</v>
      </c>
      <c r="F320" s="81" t="s">
        <v>217</v>
      </c>
      <c r="G320" s="71">
        <v>0</v>
      </c>
      <c r="H320" s="72">
        <v>3540.222</v>
      </c>
      <c r="I320" s="71">
        <v>0</v>
      </c>
    </row>
    <row r="321" spans="1:9" s="66" customFormat="1" ht="15" customHeight="1">
      <c r="A321" s="100" t="s">
        <v>48</v>
      </c>
      <c r="B321" s="93" t="s">
        <v>47</v>
      </c>
      <c r="C321" s="94" t="s">
        <v>75</v>
      </c>
      <c r="D321" s="94" t="s">
        <v>57</v>
      </c>
      <c r="E321" s="94"/>
      <c r="F321" s="94"/>
      <c r="G321" s="69">
        <f>G322+G330+G340</f>
        <v>20338.07003</v>
      </c>
      <c r="H321" s="69">
        <f>H322+H330</f>
        <v>5406.24821</v>
      </c>
      <c r="I321" s="69">
        <f>I322+I330</f>
        <v>5643.73538</v>
      </c>
    </row>
    <row r="322" spans="1:9" s="66" customFormat="1" ht="15" customHeight="1">
      <c r="A322" s="100" t="s">
        <v>18</v>
      </c>
      <c r="B322" s="93" t="s">
        <v>47</v>
      </c>
      <c r="C322" s="94" t="s">
        <v>75</v>
      </c>
      <c r="D322" s="94" t="s">
        <v>56</v>
      </c>
      <c r="E322" s="94"/>
      <c r="F322" s="94"/>
      <c r="G322" s="69">
        <f aca="true" t="shared" si="32" ref="G322:I325">G323</f>
        <v>18109.8259</v>
      </c>
      <c r="H322" s="69">
        <f t="shared" si="32"/>
        <v>5406.24821</v>
      </c>
      <c r="I322" s="69">
        <f t="shared" si="32"/>
        <v>5643.73538</v>
      </c>
    </row>
    <row r="323" spans="1:9" s="66" customFormat="1" ht="27.75" customHeight="1">
      <c r="A323" s="92" t="s">
        <v>44</v>
      </c>
      <c r="B323" s="89" t="s">
        <v>47</v>
      </c>
      <c r="C323" s="81" t="s">
        <v>75</v>
      </c>
      <c r="D323" s="81" t="s">
        <v>56</v>
      </c>
      <c r="E323" s="81" t="s">
        <v>90</v>
      </c>
      <c r="F323" s="81"/>
      <c r="G323" s="71">
        <f t="shared" si="32"/>
        <v>18109.8259</v>
      </c>
      <c r="H323" s="71">
        <f t="shared" si="32"/>
        <v>5406.24821</v>
      </c>
      <c r="I323" s="71">
        <f t="shared" si="32"/>
        <v>5643.73538</v>
      </c>
    </row>
    <row r="324" spans="1:9" s="66" customFormat="1" ht="15.75" customHeight="1">
      <c r="A324" s="88" t="s">
        <v>310</v>
      </c>
      <c r="B324" s="89" t="s">
        <v>47</v>
      </c>
      <c r="C324" s="81" t="s">
        <v>75</v>
      </c>
      <c r="D324" s="81" t="s">
        <v>56</v>
      </c>
      <c r="E324" s="81" t="s">
        <v>312</v>
      </c>
      <c r="F324" s="81"/>
      <c r="G324" s="71">
        <f t="shared" si="32"/>
        <v>18109.8259</v>
      </c>
      <c r="H324" s="71">
        <f t="shared" si="32"/>
        <v>5406.24821</v>
      </c>
      <c r="I324" s="71">
        <f t="shared" si="32"/>
        <v>5643.73538</v>
      </c>
    </row>
    <row r="325" spans="1:9" s="66" customFormat="1" ht="24" customHeight="1">
      <c r="A325" s="112" t="s">
        <v>311</v>
      </c>
      <c r="B325" s="89" t="s">
        <v>47</v>
      </c>
      <c r="C325" s="81" t="s">
        <v>75</v>
      </c>
      <c r="D325" s="81" t="s">
        <v>56</v>
      </c>
      <c r="E325" s="81" t="s">
        <v>313</v>
      </c>
      <c r="F325" s="81"/>
      <c r="G325" s="71">
        <f t="shared" si="32"/>
        <v>18109.8259</v>
      </c>
      <c r="H325" s="71">
        <f t="shared" si="32"/>
        <v>5406.24821</v>
      </c>
      <c r="I325" s="71">
        <f t="shared" si="32"/>
        <v>5643.73538</v>
      </c>
    </row>
    <row r="326" spans="1:9" s="66" customFormat="1" ht="34.5" customHeight="1">
      <c r="A326" s="112" t="s">
        <v>354</v>
      </c>
      <c r="B326" s="89" t="s">
        <v>47</v>
      </c>
      <c r="C326" s="81" t="s">
        <v>75</v>
      </c>
      <c r="D326" s="81" t="s">
        <v>56</v>
      </c>
      <c r="E326" s="81" t="s">
        <v>314</v>
      </c>
      <c r="F326" s="81"/>
      <c r="G326" s="71">
        <f>G327+G328+G329</f>
        <v>18109.8259</v>
      </c>
      <c r="H326" s="71">
        <f>H327+H328+H329</f>
        <v>5406.24821</v>
      </c>
      <c r="I326" s="71">
        <f>I327+I328+I329</f>
        <v>5643.73538</v>
      </c>
    </row>
    <row r="327" spans="1:9" s="66" customFormat="1" ht="15.75" customHeight="1">
      <c r="A327" s="113" t="s">
        <v>126</v>
      </c>
      <c r="B327" s="89" t="s">
        <v>47</v>
      </c>
      <c r="C327" s="81" t="s">
        <v>75</v>
      </c>
      <c r="D327" s="81" t="s">
        <v>56</v>
      </c>
      <c r="E327" s="81" t="s">
        <v>314</v>
      </c>
      <c r="F327" s="81" t="s">
        <v>299</v>
      </c>
      <c r="G327" s="58">
        <v>12463.4835</v>
      </c>
      <c r="H327" s="71">
        <v>4656.06411</v>
      </c>
      <c r="I327" s="71">
        <v>4866.33592</v>
      </c>
    </row>
    <row r="328" spans="1:9" s="66" customFormat="1" ht="15.75" customHeight="1">
      <c r="A328" s="95" t="s">
        <v>124</v>
      </c>
      <c r="B328" s="89" t="s">
        <v>47</v>
      </c>
      <c r="C328" s="81" t="s">
        <v>75</v>
      </c>
      <c r="D328" s="81" t="s">
        <v>56</v>
      </c>
      <c r="E328" s="81" t="s">
        <v>314</v>
      </c>
      <c r="F328" s="81" t="s">
        <v>64</v>
      </c>
      <c r="G328" s="58">
        <v>4954.3424</v>
      </c>
      <c r="H328" s="71">
        <v>750.1841</v>
      </c>
      <c r="I328" s="71">
        <v>777.39946</v>
      </c>
    </row>
    <row r="329" spans="1:9" s="66" customFormat="1" ht="15.75" customHeight="1">
      <c r="A329" s="95" t="s">
        <v>296</v>
      </c>
      <c r="B329" s="89" t="s">
        <v>47</v>
      </c>
      <c r="C329" s="81" t="s">
        <v>75</v>
      </c>
      <c r="D329" s="81" t="s">
        <v>56</v>
      </c>
      <c r="E329" s="81" t="s">
        <v>314</v>
      </c>
      <c r="F329" s="81" t="s">
        <v>298</v>
      </c>
      <c r="G329" s="71">
        <v>692</v>
      </c>
      <c r="H329" s="71">
        <v>0</v>
      </c>
      <c r="I329" s="71">
        <v>0</v>
      </c>
    </row>
    <row r="330" spans="1:9" s="66" customFormat="1" ht="15" customHeight="1">
      <c r="A330" s="100" t="s">
        <v>156</v>
      </c>
      <c r="B330" s="93" t="s">
        <v>47</v>
      </c>
      <c r="C330" s="94" t="s">
        <v>75</v>
      </c>
      <c r="D330" s="94" t="s">
        <v>69</v>
      </c>
      <c r="E330" s="81"/>
      <c r="F330" s="81"/>
      <c r="G330" s="69">
        <f>G331</f>
        <v>1998.24413</v>
      </c>
      <c r="H330" s="69">
        <f>H331</f>
        <v>0</v>
      </c>
      <c r="I330" s="69">
        <f>I331</f>
        <v>0</v>
      </c>
    </row>
    <row r="331" spans="1:9" s="66" customFormat="1" ht="24" customHeight="1">
      <c r="A331" s="92" t="s">
        <v>44</v>
      </c>
      <c r="B331" s="93" t="s">
        <v>47</v>
      </c>
      <c r="C331" s="94" t="s">
        <v>75</v>
      </c>
      <c r="D331" s="94" t="s">
        <v>69</v>
      </c>
      <c r="E331" s="94" t="s">
        <v>90</v>
      </c>
      <c r="F331" s="94"/>
      <c r="G331" s="69">
        <f>G336+G335</f>
        <v>1998.24413</v>
      </c>
      <c r="H331" s="69">
        <f>H338</f>
        <v>0</v>
      </c>
      <c r="I331" s="69">
        <f>I338</f>
        <v>0</v>
      </c>
    </row>
    <row r="332" spans="1:9" s="66" customFormat="1" ht="24" customHeight="1">
      <c r="A332" s="114" t="s">
        <v>367</v>
      </c>
      <c r="B332" s="89" t="s">
        <v>47</v>
      </c>
      <c r="C332" s="81" t="s">
        <v>75</v>
      </c>
      <c r="D332" s="81" t="s">
        <v>69</v>
      </c>
      <c r="E332" s="81" t="s">
        <v>368</v>
      </c>
      <c r="F332" s="81"/>
      <c r="G332" s="71">
        <f>G333</f>
        <v>319.73413</v>
      </c>
      <c r="H332" s="71">
        <v>0</v>
      </c>
      <c r="I332" s="71">
        <v>0</v>
      </c>
    </row>
    <row r="333" spans="1:9" s="66" customFormat="1" ht="24" customHeight="1">
      <c r="A333" s="114" t="s">
        <v>369</v>
      </c>
      <c r="B333" s="89" t="s">
        <v>47</v>
      </c>
      <c r="C333" s="81" t="s">
        <v>75</v>
      </c>
      <c r="D333" s="81" t="s">
        <v>69</v>
      </c>
      <c r="E333" s="81" t="s">
        <v>370</v>
      </c>
      <c r="F333" s="81"/>
      <c r="G333" s="71">
        <f>G334</f>
        <v>319.73413</v>
      </c>
      <c r="H333" s="71">
        <v>0</v>
      </c>
      <c r="I333" s="71">
        <v>0</v>
      </c>
    </row>
    <row r="334" spans="1:9" s="66" customFormat="1" ht="24" customHeight="1">
      <c r="A334" s="88" t="s">
        <v>371</v>
      </c>
      <c r="B334" s="124" t="s">
        <v>47</v>
      </c>
      <c r="C334" s="81" t="s">
        <v>75</v>
      </c>
      <c r="D334" s="81" t="s">
        <v>69</v>
      </c>
      <c r="E334" s="81" t="s">
        <v>372</v>
      </c>
      <c r="F334" s="81"/>
      <c r="G334" s="71">
        <f>G335</f>
        <v>319.73413</v>
      </c>
      <c r="H334" s="71">
        <v>0</v>
      </c>
      <c r="I334" s="71">
        <v>0</v>
      </c>
    </row>
    <row r="335" spans="1:9" s="66" customFormat="1" ht="24" customHeight="1">
      <c r="A335" s="88" t="s">
        <v>88</v>
      </c>
      <c r="B335" s="124" t="s">
        <v>47</v>
      </c>
      <c r="C335" s="81" t="s">
        <v>75</v>
      </c>
      <c r="D335" s="81" t="s">
        <v>69</v>
      </c>
      <c r="E335" s="81" t="s">
        <v>372</v>
      </c>
      <c r="F335" s="81" t="s">
        <v>84</v>
      </c>
      <c r="G335" s="71">
        <v>319.73413</v>
      </c>
      <c r="H335" s="71">
        <v>0</v>
      </c>
      <c r="I335" s="71">
        <v>0</v>
      </c>
    </row>
    <row r="336" spans="1:9" s="66" customFormat="1" ht="16.5" customHeight="1">
      <c r="A336" s="112" t="s">
        <v>262</v>
      </c>
      <c r="B336" s="89" t="s">
        <v>47</v>
      </c>
      <c r="C336" s="81" t="s">
        <v>75</v>
      </c>
      <c r="D336" s="81" t="s">
        <v>69</v>
      </c>
      <c r="E336" s="81" t="s">
        <v>265</v>
      </c>
      <c r="F336" s="81"/>
      <c r="G336" s="71">
        <f aca="true" t="shared" si="33" ref="G336:I337">G337</f>
        <v>1678.51</v>
      </c>
      <c r="H336" s="71">
        <f t="shared" si="33"/>
        <v>0</v>
      </c>
      <c r="I336" s="71">
        <f t="shared" si="33"/>
        <v>0</v>
      </c>
    </row>
    <row r="337" spans="1:9" s="66" customFormat="1" ht="25.5" customHeight="1">
      <c r="A337" s="112" t="s">
        <v>267</v>
      </c>
      <c r="B337" s="89" t="s">
        <v>47</v>
      </c>
      <c r="C337" s="81" t="s">
        <v>75</v>
      </c>
      <c r="D337" s="81" t="s">
        <v>69</v>
      </c>
      <c r="E337" s="81" t="s">
        <v>266</v>
      </c>
      <c r="F337" s="81"/>
      <c r="G337" s="71">
        <f t="shared" si="33"/>
        <v>1678.51</v>
      </c>
      <c r="H337" s="71">
        <f t="shared" si="33"/>
        <v>0</v>
      </c>
      <c r="I337" s="71">
        <f t="shared" si="33"/>
        <v>0</v>
      </c>
    </row>
    <row r="338" spans="1:9" s="66" customFormat="1" ht="16.5" customHeight="1">
      <c r="A338" s="112" t="s">
        <v>263</v>
      </c>
      <c r="B338" s="89" t="s">
        <v>47</v>
      </c>
      <c r="C338" s="81" t="s">
        <v>75</v>
      </c>
      <c r="D338" s="81" t="s">
        <v>69</v>
      </c>
      <c r="E338" s="81" t="s">
        <v>264</v>
      </c>
      <c r="F338" s="81"/>
      <c r="G338" s="71">
        <f>G339</f>
        <v>1678.51</v>
      </c>
      <c r="H338" s="71">
        <v>0</v>
      </c>
      <c r="I338" s="71">
        <v>0</v>
      </c>
    </row>
    <row r="339" spans="1:9" s="66" customFormat="1" ht="16.5" customHeight="1">
      <c r="A339" s="88" t="s">
        <v>88</v>
      </c>
      <c r="B339" s="89" t="s">
        <v>47</v>
      </c>
      <c r="C339" s="81" t="s">
        <v>75</v>
      </c>
      <c r="D339" s="81" t="s">
        <v>69</v>
      </c>
      <c r="E339" s="81" t="s">
        <v>264</v>
      </c>
      <c r="F339" s="81" t="s">
        <v>84</v>
      </c>
      <c r="G339" s="58">
        <v>1678.51</v>
      </c>
      <c r="H339" s="71">
        <v>0</v>
      </c>
      <c r="I339" s="71">
        <v>0</v>
      </c>
    </row>
    <row r="340" spans="1:9" s="66" customFormat="1" ht="16.5" customHeight="1">
      <c r="A340" s="100" t="s">
        <v>343</v>
      </c>
      <c r="B340" s="93" t="s">
        <v>47</v>
      </c>
      <c r="C340" s="94" t="s">
        <v>75</v>
      </c>
      <c r="D340" s="94" t="s">
        <v>83</v>
      </c>
      <c r="E340" s="81"/>
      <c r="F340" s="81"/>
      <c r="G340" s="69">
        <f aca="true" t="shared" si="34" ref="G340:I344">G341</f>
        <v>230</v>
      </c>
      <c r="H340" s="69">
        <f t="shared" si="34"/>
        <v>0</v>
      </c>
      <c r="I340" s="69">
        <f t="shared" si="34"/>
        <v>0</v>
      </c>
    </row>
    <row r="341" spans="1:9" s="66" customFormat="1" ht="23.25" customHeight="1">
      <c r="A341" s="92" t="s">
        <v>44</v>
      </c>
      <c r="B341" s="93" t="s">
        <v>47</v>
      </c>
      <c r="C341" s="94" t="s">
        <v>75</v>
      </c>
      <c r="D341" s="94" t="s">
        <v>83</v>
      </c>
      <c r="E341" s="94" t="s">
        <v>90</v>
      </c>
      <c r="F341" s="81"/>
      <c r="G341" s="69">
        <f t="shared" si="34"/>
        <v>230</v>
      </c>
      <c r="H341" s="69">
        <f t="shared" si="34"/>
        <v>0</v>
      </c>
      <c r="I341" s="69">
        <f t="shared" si="34"/>
        <v>0</v>
      </c>
    </row>
    <row r="342" spans="1:9" s="66" customFormat="1" ht="25.5" customHeight="1">
      <c r="A342" s="95" t="s">
        <v>336</v>
      </c>
      <c r="B342" s="89" t="s">
        <v>47</v>
      </c>
      <c r="C342" s="81" t="s">
        <v>75</v>
      </c>
      <c r="D342" s="81" t="s">
        <v>83</v>
      </c>
      <c r="E342" s="81" t="s">
        <v>339</v>
      </c>
      <c r="F342" s="81"/>
      <c r="G342" s="71">
        <f t="shared" si="34"/>
        <v>230</v>
      </c>
      <c r="H342" s="71">
        <f t="shared" si="34"/>
        <v>0</v>
      </c>
      <c r="I342" s="71">
        <f t="shared" si="34"/>
        <v>0</v>
      </c>
    </row>
    <row r="343" spans="1:9" s="66" customFormat="1" ht="16.5" customHeight="1">
      <c r="A343" s="95" t="s">
        <v>337</v>
      </c>
      <c r="B343" s="89" t="s">
        <v>47</v>
      </c>
      <c r="C343" s="81" t="s">
        <v>75</v>
      </c>
      <c r="D343" s="81" t="s">
        <v>83</v>
      </c>
      <c r="E343" s="81" t="s">
        <v>340</v>
      </c>
      <c r="F343" s="81"/>
      <c r="G343" s="71">
        <f t="shared" si="34"/>
        <v>230</v>
      </c>
      <c r="H343" s="71">
        <f t="shared" si="34"/>
        <v>0</v>
      </c>
      <c r="I343" s="71">
        <f t="shared" si="34"/>
        <v>0</v>
      </c>
    </row>
    <row r="344" spans="1:9" s="66" customFormat="1" ht="16.5" customHeight="1">
      <c r="A344" s="95" t="s">
        <v>338</v>
      </c>
      <c r="B344" s="89" t="s">
        <v>47</v>
      </c>
      <c r="C344" s="81" t="s">
        <v>75</v>
      </c>
      <c r="D344" s="81" t="s">
        <v>83</v>
      </c>
      <c r="E344" s="81" t="s">
        <v>341</v>
      </c>
      <c r="F344" s="81"/>
      <c r="G344" s="71">
        <f t="shared" si="34"/>
        <v>230</v>
      </c>
      <c r="H344" s="71">
        <f t="shared" si="34"/>
        <v>0</v>
      </c>
      <c r="I344" s="71">
        <f t="shared" si="34"/>
        <v>0</v>
      </c>
    </row>
    <row r="345" spans="1:9" s="66" customFormat="1" ht="16.5" customHeight="1">
      <c r="A345" s="95" t="s">
        <v>124</v>
      </c>
      <c r="B345" s="89" t="s">
        <v>47</v>
      </c>
      <c r="C345" s="81" t="s">
        <v>75</v>
      </c>
      <c r="D345" s="81" t="s">
        <v>83</v>
      </c>
      <c r="E345" s="81" t="s">
        <v>341</v>
      </c>
      <c r="F345" s="81" t="s">
        <v>64</v>
      </c>
      <c r="G345" s="71">
        <v>230</v>
      </c>
      <c r="H345" s="71">
        <v>0</v>
      </c>
      <c r="I345" s="71">
        <v>0</v>
      </c>
    </row>
    <row r="346" spans="1:9" s="66" customFormat="1" ht="27" customHeight="1">
      <c r="A346" s="125" t="s">
        <v>153</v>
      </c>
      <c r="B346" s="93" t="s">
        <v>47</v>
      </c>
      <c r="C346" s="94" t="s">
        <v>74</v>
      </c>
      <c r="D346" s="94" t="s">
        <v>56</v>
      </c>
      <c r="E346" s="94"/>
      <c r="F346" s="94"/>
      <c r="G346" s="69">
        <f aca="true" t="shared" si="35" ref="G346:I348">G347</f>
        <v>400</v>
      </c>
      <c r="H346" s="69">
        <f t="shared" si="35"/>
        <v>300</v>
      </c>
      <c r="I346" s="69">
        <f t="shared" si="35"/>
        <v>200</v>
      </c>
    </row>
    <row r="347" spans="1:9" s="66" customFormat="1" ht="15.75" customHeight="1">
      <c r="A347" s="88" t="s">
        <v>27</v>
      </c>
      <c r="B347" s="89" t="s">
        <v>47</v>
      </c>
      <c r="C347" s="81" t="s">
        <v>74</v>
      </c>
      <c r="D347" s="81" t="s">
        <v>56</v>
      </c>
      <c r="E347" s="81" t="s">
        <v>99</v>
      </c>
      <c r="F347" s="94"/>
      <c r="G347" s="71">
        <f t="shared" si="35"/>
        <v>400</v>
      </c>
      <c r="H347" s="71">
        <f t="shared" si="35"/>
        <v>300</v>
      </c>
      <c r="I347" s="71">
        <f t="shared" si="35"/>
        <v>200</v>
      </c>
    </row>
    <row r="348" spans="1:9" s="66" customFormat="1" ht="15" customHeight="1">
      <c r="A348" s="88" t="s">
        <v>28</v>
      </c>
      <c r="B348" s="89" t="s">
        <v>47</v>
      </c>
      <c r="C348" s="81" t="s">
        <v>74</v>
      </c>
      <c r="D348" s="81" t="s">
        <v>56</v>
      </c>
      <c r="E348" s="81" t="s">
        <v>65</v>
      </c>
      <c r="F348" s="94"/>
      <c r="G348" s="71">
        <f t="shared" si="35"/>
        <v>400</v>
      </c>
      <c r="H348" s="71">
        <f t="shared" si="35"/>
        <v>300</v>
      </c>
      <c r="I348" s="71">
        <f t="shared" si="35"/>
        <v>200</v>
      </c>
    </row>
    <row r="349" spans="1:9" s="66" customFormat="1" ht="14.25" customHeight="1">
      <c r="A349" s="88" t="s">
        <v>28</v>
      </c>
      <c r="B349" s="89" t="s">
        <v>47</v>
      </c>
      <c r="C349" s="81" t="s">
        <v>74</v>
      </c>
      <c r="D349" s="81" t="s">
        <v>56</v>
      </c>
      <c r="E349" s="81" t="s">
        <v>65</v>
      </c>
      <c r="F349" s="94"/>
      <c r="G349" s="71">
        <f>G351</f>
        <v>400</v>
      </c>
      <c r="H349" s="71">
        <f>H350</f>
        <v>300</v>
      </c>
      <c r="I349" s="71">
        <f>I350</f>
        <v>200</v>
      </c>
    </row>
    <row r="350" spans="1:9" s="66" customFormat="1" ht="15.75" customHeight="1">
      <c r="A350" s="88" t="s">
        <v>123</v>
      </c>
      <c r="B350" s="89" t="s">
        <v>47</v>
      </c>
      <c r="C350" s="81" t="s">
        <v>74</v>
      </c>
      <c r="D350" s="81" t="s">
        <v>56</v>
      </c>
      <c r="E350" s="81" t="s">
        <v>152</v>
      </c>
      <c r="F350" s="94"/>
      <c r="G350" s="71">
        <f>G351</f>
        <v>400</v>
      </c>
      <c r="H350" s="71">
        <f>H351</f>
        <v>300</v>
      </c>
      <c r="I350" s="71">
        <f>I351</f>
        <v>200</v>
      </c>
    </row>
    <row r="351" spans="1:9" s="66" customFormat="1" ht="14.25" customHeight="1">
      <c r="A351" s="88" t="s">
        <v>23</v>
      </c>
      <c r="B351" s="89" t="s">
        <v>47</v>
      </c>
      <c r="C351" s="81" t="s">
        <v>74</v>
      </c>
      <c r="D351" s="81" t="s">
        <v>56</v>
      </c>
      <c r="E351" s="81" t="s">
        <v>152</v>
      </c>
      <c r="F351" s="81" t="s">
        <v>22</v>
      </c>
      <c r="G351" s="71">
        <v>400</v>
      </c>
      <c r="H351" s="71">
        <v>300</v>
      </c>
      <c r="I351" s="71">
        <v>200</v>
      </c>
    </row>
    <row r="352" spans="1:9" s="66" customFormat="1" ht="18" customHeight="1">
      <c r="A352" s="105" t="s">
        <v>42</v>
      </c>
      <c r="B352" s="106" t="s">
        <v>104</v>
      </c>
      <c r="C352" s="81"/>
      <c r="D352" s="81"/>
      <c r="E352" s="94"/>
      <c r="F352" s="81"/>
      <c r="G352" s="69">
        <f>G353</f>
        <v>3217.23905</v>
      </c>
      <c r="H352" s="69">
        <f>H353</f>
        <v>3194.51646</v>
      </c>
      <c r="I352" s="69">
        <f>I353</f>
        <v>3318.90511</v>
      </c>
    </row>
    <row r="353" spans="1:9" s="66" customFormat="1" ht="14.25" customHeight="1">
      <c r="A353" s="100" t="s">
        <v>1</v>
      </c>
      <c r="B353" s="102" t="s">
        <v>104</v>
      </c>
      <c r="C353" s="94" t="s">
        <v>56</v>
      </c>
      <c r="D353" s="94" t="s">
        <v>57</v>
      </c>
      <c r="E353" s="94"/>
      <c r="F353" s="94"/>
      <c r="G353" s="69">
        <f>G354+G360</f>
        <v>3217.23905</v>
      </c>
      <c r="H353" s="69">
        <f>H354+H360</f>
        <v>3194.51646</v>
      </c>
      <c r="I353" s="69">
        <f>I354+I360</f>
        <v>3318.90511</v>
      </c>
    </row>
    <row r="354" spans="1:9" s="66" customFormat="1" ht="27.75" customHeight="1">
      <c r="A354" s="100" t="s">
        <v>41</v>
      </c>
      <c r="B354" s="102" t="s">
        <v>104</v>
      </c>
      <c r="C354" s="94" t="s">
        <v>56</v>
      </c>
      <c r="D354" s="94" t="s">
        <v>69</v>
      </c>
      <c r="E354" s="81"/>
      <c r="F354" s="81"/>
      <c r="G354" s="69">
        <f aca="true" t="shared" si="36" ref="G354:I358">G355</f>
        <v>1554.62</v>
      </c>
      <c r="H354" s="70">
        <f t="shared" si="36"/>
        <v>1602.55</v>
      </c>
      <c r="I354" s="70">
        <f t="shared" si="36"/>
        <v>1666.66</v>
      </c>
    </row>
    <row r="355" spans="1:9" s="66" customFormat="1" ht="27.75" customHeight="1">
      <c r="A355" s="92" t="s">
        <v>127</v>
      </c>
      <c r="B355" s="89" t="s">
        <v>104</v>
      </c>
      <c r="C355" s="81" t="s">
        <v>56</v>
      </c>
      <c r="D355" s="81" t="s">
        <v>69</v>
      </c>
      <c r="E355" s="81" t="s">
        <v>132</v>
      </c>
      <c r="F355" s="81"/>
      <c r="G355" s="71">
        <f t="shared" si="36"/>
        <v>1554.62</v>
      </c>
      <c r="H355" s="72">
        <f t="shared" si="36"/>
        <v>1602.55</v>
      </c>
      <c r="I355" s="72">
        <f t="shared" si="36"/>
        <v>1666.66</v>
      </c>
    </row>
    <row r="356" spans="1:9" s="66" customFormat="1" ht="14.25" customHeight="1">
      <c r="A356" s="88" t="s">
        <v>36</v>
      </c>
      <c r="B356" s="89" t="s">
        <v>104</v>
      </c>
      <c r="C356" s="81" t="s">
        <v>56</v>
      </c>
      <c r="D356" s="81" t="s">
        <v>69</v>
      </c>
      <c r="E356" s="81" t="s">
        <v>68</v>
      </c>
      <c r="F356" s="81"/>
      <c r="G356" s="71">
        <f t="shared" si="36"/>
        <v>1554.62</v>
      </c>
      <c r="H356" s="72">
        <f t="shared" si="36"/>
        <v>1602.55</v>
      </c>
      <c r="I356" s="72">
        <f t="shared" si="36"/>
        <v>1666.66</v>
      </c>
    </row>
    <row r="357" spans="1:9" s="66" customFormat="1" ht="15" customHeight="1">
      <c r="A357" s="88" t="s">
        <v>28</v>
      </c>
      <c r="B357" s="89" t="s">
        <v>104</v>
      </c>
      <c r="C357" s="81" t="s">
        <v>56</v>
      </c>
      <c r="D357" s="81" t="s">
        <v>69</v>
      </c>
      <c r="E357" s="81" t="s">
        <v>70</v>
      </c>
      <c r="F357" s="81"/>
      <c r="G357" s="71">
        <f t="shared" si="36"/>
        <v>1554.62</v>
      </c>
      <c r="H357" s="72">
        <f t="shared" si="36"/>
        <v>1602.55</v>
      </c>
      <c r="I357" s="72">
        <f t="shared" si="36"/>
        <v>1666.66</v>
      </c>
    </row>
    <row r="358" spans="1:9" s="66" customFormat="1" ht="15.75" customHeight="1">
      <c r="A358" s="88" t="s">
        <v>129</v>
      </c>
      <c r="B358" s="89" t="s">
        <v>104</v>
      </c>
      <c r="C358" s="81" t="s">
        <v>56</v>
      </c>
      <c r="D358" s="81" t="s">
        <v>69</v>
      </c>
      <c r="E358" s="81" t="s">
        <v>133</v>
      </c>
      <c r="F358" s="81"/>
      <c r="G358" s="71">
        <f t="shared" si="36"/>
        <v>1554.62</v>
      </c>
      <c r="H358" s="72">
        <f t="shared" si="36"/>
        <v>1602.55</v>
      </c>
      <c r="I358" s="72">
        <f t="shared" si="36"/>
        <v>1666.66</v>
      </c>
    </row>
    <row r="359" spans="1:9" s="66" customFormat="1" ht="16.5" customHeight="1">
      <c r="A359" s="88" t="s">
        <v>63</v>
      </c>
      <c r="B359" s="89" t="s">
        <v>104</v>
      </c>
      <c r="C359" s="81" t="s">
        <v>56</v>
      </c>
      <c r="D359" s="81" t="s">
        <v>69</v>
      </c>
      <c r="E359" s="81" t="s">
        <v>133</v>
      </c>
      <c r="F359" s="81" t="s">
        <v>59</v>
      </c>
      <c r="G359" s="58">
        <v>1554.62</v>
      </c>
      <c r="H359" s="71">
        <v>1602.55</v>
      </c>
      <c r="I359" s="71">
        <v>1666.66</v>
      </c>
    </row>
    <row r="360" spans="1:9" s="66" customFormat="1" ht="37.5" customHeight="1">
      <c r="A360" s="125" t="s">
        <v>169</v>
      </c>
      <c r="B360" s="102" t="s">
        <v>104</v>
      </c>
      <c r="C360" s="94" t="s">
        <v>56</v>
      </c>
      <c r="D360" s="94" t="s">
        <v>73</v>
      </c>
      <c r="E360" s="109"/>
      <c r="F360" s="109"/>
      <c r="G360" s="69">
        <f aca="true" t="shared" si="37" ref="G360:I363">G361</f>
        <v>1662.61905</v>
      </c>
      <c r="H360" s="70">
        <f t="shared" si="37"/>
        <v>1591.96646</v>
      </c>
      <c r="I360" s="70">
        <f t="shared" si="37"/>
        <v>1652.24511</v>
      </c>
    </row>
    <row r="361" spans="1:9" s="66" customFormat="1" ht="21" customHeight="1">
      <c r="A361" s="92" t="s">
        <v>127</v>
      </c>
      <c r="B361" s="89" t="s">
        <v>104</v>
      </c>
      <c r="C361" s="81" t="s">
        <v>56</v>
      </c>
      <c r="D361" s="81" t="s">
        <v>73</v>
      </c>
      <c r="E361" s="81" t="s">
        <v>107</v>
      </c>
      <c r="F361" s="109"/>
      <c r="G361" s="69">
        <f t="shared" si="37"/>
        <v>1662.61905</v>
      </c>
      <c r="H361" s="70">
        <f t="shared" si="37"/>
        <v>1591.96646</v>
      </c>
      <c r="I361" s="70">
        <f t="shared" si="37"/>
        <v>1652.24511</v>
      </c>
    </row>
    <row r="362" spans="1:9" s="66" customFormat="1" ht="14.25" customHeight="1">
      <c r="A362" s="88" t="s">
        <v>26</v>
      </c>
      <c r="B362" s="89" t="s">
        <v>104</v>
      </c>
      <c r="C362" s="81" t="s">
        <v>56</v>
      </c>
      <c r="D362" s="81" t="s">
        <v>73</v>
      </c>
      <c r="E362" s="81" t="s">
        <v>61</v>
      </c>
      <c r="F362" s="109"/>
      <c r="G362" s="71">
        <f t="shared" si="37"/>
        <v>1662.61905</v>
      </c>
      <c r="H362" s="72">
        <f t="shared" si="37"/>
        <v>1591.96646</v>
      </c>
      <c r="I362" s="72">
        <f t="shared" si="37"/>
        <v>1652.24511</v>
      </c>
    </row>
    <row r="363" spans="1:9" s="66" customFormat="1" ht="13.5" customHeight="1">
      <c r="A363" s="88" t="s">
        <v>28</v>
      </c>
      <c r="B363" s="89" t="s">
        <v>104</v>
      </c>
      <c r="C363" s="81" t="s">
        <v>56</v>
      </c>
      <c r="D363" s="81" t="s">
        <v>73</v>
      </c>
      <c r="E363" s="81" t="s">
        <v>72</v>
      </c>
      <c r="F363" s="109"/>
      <c r="G363" s="71">
        <f t="shared" si="37"/>
        <v>1662.61905</v>
      </c>
      <c r="H363" s="72">
        <f t="shared" si="37"/>
        <v>1591.96646</v>
      </c>
      <c r="I363" s="72">
        <f t="shared" si="37"/>
        <v>1652.24511</v>
      </c>
    </row>
    <row r="364" spans="1:9" s="66" customFormat="1" ht="16.5" customHeight="1">
      <c r="A364" s="88" t="s">
        <v>129</v>
      </c>
      <c r="B364" s="89" t="s">
        <v>104</v>
      </c>
      <c r="C364" s="81" t="s">
        <v>56</v>
      </c>
      <c r="D364" s="81" t="s">
        <v>73</v>
      </c>
      <c r="E364" s="81" t="s">
        <v>122</v>
      </c>
      <c r="F364" s="81"/>
      <c r="G364" s="71">
        <f>G365+G367+G366</f>
        <v>1662.61905</v>
      </c>
      <c r="H364" s="72">
        <f>H365+H367</f>
        <v>1591.96646</v>
      </c>
      <c r="I364" s="72">
        <f>I365+I367</f>
        <v>1652.24511</v>
      </c>
    </row>
    <row r="365" spans="1:9" s="66" customFormat="1" ht="15.75" customHeight="1">
      <c r="A365" s="88" t="s">
        <v>63</v>
      </c>
      <c r="B365" s="89" t="s">
        <v>104</v>
      </c>
      <c r="C365" s="81" t="s">
        <v>56</v>
      </c>
      <c r="D365" s="81" t="s">
        <v>73</v>
      </c>
      <c r="E365" s="81" t="s">
        <v>122</v>
      </c>
      <c r="F365" s="81" t="s">
        <v>59</v>
      </c>
      <c r="G365" s="71">
        <v>1459.00621</v>
      </c>
      <c r="H365" s="72">
        <v>1506.96646</v>
      </c>
      <c r="I365" s="72">
        <v>1567.24511</v>
      </c>
    </row>
    <row r="366" spans="1:9" s="66" customFormat="1" ht="15.75" customHeight="1">
      <c r="A366" s="95" t="s">
        <v>296</v>
      </c>
      <c r="B366" s="89" t="s">
        <v>47</v>
      </c>
      <c r="C366" s="81" t="s">
        <v>56</v>
      </c>
      <c r="D366" s="81" t="s">
        <v>58</v>
      </c>
      <c r="E366" s="81" t="s">
        <v>122</v>
      </c>
      <c r="F366" s="81" t="s">
        <v>298</v>
      </c>
      <c r="G366" s="58">
        <v>19.66284</v>
      </c>
      <c r="H366" s="71">
        <v>0</v>
      </c>
      <c r="I366" s="71">
        <v>0</v>
      </c>
    </row>
    <row r="367" spans="1:9" s="66" customFormat="1" ht="17.25" customHeight="1">
      <c r="A367" s="88" t="s">
        <v>110</v>
      </c>
      <c r="B367" s="89" t="s">
        <v>104</v>
      </c>
      <c r="C367" s="81" t="s">
        <v>56</v>
      </c>
      <c r="D367" s="81" t="s">
        <v>73</v>
      </c>
      <c r="E367" s="81" t="s">
        <v>122</v>
      </c>
      <c r="F367" s="81" t="s">
        <v>64</v>
      </c>
      <c r="G367" s="58">
        <v>183.95</v>
      </c>
      <c r="H367" s="72">
        <v>85</v>
      </c>
      <c r="I367" s="72">
        <v>85</v>
      </c>
    </row>
  </sheetData>
  <mergeCells count="15">
    <mergeCell ref="F4:G4"/>
    <mergeCell ref="A5:I5"/>
    <mergeCell ref="A6:A7"/>
    <mergeCell ref="B6:B7"/>
    <mergeCell ref="C6:C7"/>
    <mergeCell ref="D6:D7"/>
    <mergeCell ref="E6:E7"/>
    <mergeCell ref="F6:F7"/>
    <mergeCell ref="G6:I6"/>
    <mergeCell ref="F3:G3"/>
    <mergeCell ref="H3:I3"/>
    <mergeCell ref="F1:G1"/>
    <mergeCell ref="H1:I1"/>
    <mergeCell ref="F2:G2"/>
    <mergeCell ref="H2:I2"/>
  </mergeCell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0"/>
  <sheetViews>
    <sheetView zoomScale="120" zoomScaleNormal="120" workbookViewId="0" topLeftCell="A62">
      <selection activeCell="G44" sqref="G44:G82"/>
    </sheetView>
  </sheetViews>
  <sheetFormatPr defaultColWidth="9.00390625" defaultRowHeight="12.75"/>
  <cols>
    <col min="1" max="1" width="61.625" style="6" customWidth="1"/>
    <col min="2" max="2" width="4.75390625" style="2" customWidth="1"/>
    <col min="3" max="3" width="5.00390625" style="2" customWidth="1"/>
    <col min="4" max="4" width="4.375" style="2" customWidth="1"/>
    <col min="5" max="5" width="11.00390625" style="2" customWidth="1"/>
    <col min="6" max="6" width="5.375" style="2" customWidth="1"/>
    <col min="7" max="7" width="16.875" style="74" customWidth="1"/>
    <col min="8" max="8" width="20.375" style="74" customWidth="1"/>
    <col min="9" max="9" width="17.00390625" style="74" customWidth="1"/>
    <col min="10" max="10" width="9.125" style="2" customWidth="1"/>
    <col min="11" max="11" width="23.125" style="2" customWidth="1"/>
    <col min="12" max="16384" width="9.125" style="2" customWidth="1"/>
  </cols>
  <sheetData>
    <row r="1" spans="1:9" ht="12.75" customHeight="1">
      <c r="A1" s="5"/>
      <c r="B1" s="1"/>
      <c r="C1" s="1"/>
      <c r="D1" s="1"/>
      <c r="E1" s="3"/>
      <c r="F1" s="162"/>
      <c r="G1" s="162"/>
      <c r="H1" s="155" t="s">
        <v>17</v>
      </c>
      <c r="I1" s="155"/>
    </row>
    <row r="2" spans="1:9" ht="29.25" customHeight="1">
      <c r="A2" s="5"/>
      <c r="B2" s="1"/>
      <c r="C2" s="1"/>
      <c r="D2" s="1"/>
      <c r="E2" s="4"/>
      <c r="F2" s="157"/>
      <c r="G2" s="157"/>
      <c r="H2" s="153" t="s">
        <v>35</v>
      </c>
      <c r="I2" s="153"/>
    </row>
    <row r="3" spans="1:9" ht="15" customHeight="1">
      <c r="A3" s="5"/>
      <c r="B3" s="1"/>
      <c r="C3" s="1"/>
      <c r="D3" s="1"/>
      <c r="E3" s="4"/>
      <c r="F3" s="157"/>
      <c r="G3" s="157"/>
      <c r="H3" s="153" t="s">
        <v>327</v>
      </c>
      <c r="I3" s="153"/>
    </row>
    <row r="4" spans="1:9" ht="15.75" customHeight="1">
      <c r="A4" s="5"/>
      <c r="B4" s="1"/>
      <c r="C4" s="1"/>
      <c r="D4" s="1"/>
      <c r="E4" s="4"/>
      <c r="F4" s="157"/>
      <c r="G4" s="157"/>
      <c r="I4" s="74" t="s">
        <v>329</v>
      </c>
    </row>
    <row r="5" spans="1:9" ht="16.5" customHeight="1">
      <c r="A5" s="156" t="s">
        <v>328</v>
      </c>
      <c r="B5" s="156"/>
      <c r="C5" s="156"/>
      <c r="D5" s="156"/>
      <c r="E5" s="156"/>
      <c r="F5" s="156"/>
      <c r="G5" s="156"/>
      <c r="H5" s="156"/>
      <c r="I5" s="156"/>
    </row>
    <row r="6" spans="1:9" ht="13.5" customHeight="1">
      <c r="A6" s="158" t="s">
        <v>0</v>
      </c>
      <c r="B6" s="159" t="s">
        <v>52</v>
      </c>
      <c r="C6" s="160" t="s">
        <v>53</v>
      </c>
      <c r="D6" s="160" t="s">
        <v>55</v>
      </c>
      <c r="E6" s="160" t="s">
        <v>32</v>
      </c>
      <c r="F6" s="160" t="s">
        <v>33</v>
      </c>
      <c r="G6" s="161" t="s">
        <v>154</v>
      </c>
      <c r="H6" s="161"/>
      <c r="I6" s="161"/>
    </row>
    <row r="7" spans="1:9" ht="41.25" customHeight="1">
      <c r="A7" s="158"/>
      <c r="B7" s="159"/>
      <c r="C7" s="160"/>
      <c r="D7" s="160"/>
      <c r="E7" s="160"/>
      <c r="F7" s="160"/>
      <c r="G7" s="67" t="s">
        <v>165</v>
      </c>
      <c r="H7" s="67" t="s">
        <v>185</v>
      </c>
      <c r="I7" s="67" t="s">
        <v>268</v>
      </c>
    </row>
    <row r="8" spans="1:9" ht="12.75" customHeight="1">
      <c r="A8" s="26">
        <v>1</v>
      </c>
      <c r="B8" s="27">
        <v>2</v>
      </c>
      <c r="C8" s="8" t="s">
        <v>34</v>
      </c>
      <c r="D8" s="8" t="s">
        <v>13</v>
      </c>
      <c r="E8" s="8" t="s">
        <v>14</v>
      </c>
      <c r="F8" s="8" t="s">
        <v>54</v>
      </c>
      <c r="G8" s="68">
        <v>7</v>
      </c>
      <c r="H8" s="75">
        <v>8</v>
      </c>
      <c r="I8" s="75">
        <v>9</v>
      </c>
    </row>
    <row r="9" spans="1:9" s="66" customFormat="1" ht="17.25" customHeight="1">
      <c r="A9" s="30" t="s">
        <v>8</v>
      </c>
      <c r="B9" s="27"/>
      <c r="C9" s="8"/>
      <c r="D9" s="8"/>
      <c r="E9" s="8"/>
      <c r="F9" s="8"/>
      <c r="G9" s="69">
        <f>G10+G345</f>
        <v>689283.8377599999</v>
      </c>
      <c r="H9" s="69">
        <f>H10+H345</f>
        <v>146745.31214</v>
      </c>
      <c r="I9" s="69">
        <f>I10+I345</f>
        <v>75977.93781</v>
      </c>
    </row>
    <row r="10" spans="1:9" s="66" customFormat="1" ht="18.75" customHeight="1">
      <c r="A10" s="31" t="s">
        <v>15</v>
      </c>
      <c r="B10" s="21" t="s">
        <v>47</v>
      </c>
      <c r="C10" s="22"/>
      <c r="D10" s="22"/>
      <c r="E10" s="22"/>
      <c r="F10" s="22"/>
      <c r="G10" s="70">
        <f>G11+G83+G91+G109+G140+G255+G273+G301+G314+G339</f>
        <v>686164.5987099999</v>
      </c>
      <c r="H10" s="70">
        <f>H11+H83+H91+H109+H140+H255+H273+H301+H314+H339</f>
        <v>143550.79567999998</v>
      </c>
      <c r="I10" s="70">
        <f>I11+I83+I91+I109+I140+I255+I273+I301+I314+I339</f>
        <v>72659.0327</v>
      </c>
    </row>
    <row r="11" spans="1:9" s="66" customFormat="1" ht="14.25" customHeight="1">
      <c r="A11" s="24" t="s">
        <v>1</v>
      </c>
      <c r="B11" s="19" t="s">
        <v>47</v>
      </c>
      <c r="C11" s="12" t="s">
        <v>56</v>
      </c>
      <c r="D11" s="12" t="s">
        <v>57</v>
      </c>
      <c r="E11" s="12"/>
      <c r="F11" s="12"/>
      <c r="G11" s="69">
        <f>G12+G37+G44</f>
        <v>37217.0742</v>
      </c>
      <c r="H11" s="69">
        <f>H12+H37+H44</f>
        <v>34419.555</v>
      </c>
      <c r="I11" s="69">
        <f>I12+I37+I44</f>
        <v>32615.875</v>
      </c>
    </row>
    <row r="12" spans="1:9" s="66" customFormat="1" ht="36.75" customHeight="1">
      <c r="A12" s="32" t="s">
        <v>19</v>
      </c>
      <c r="B12" s="13" t="s">
        <v>47</v>
      </c>
      <c r="C12" s="12" t="s">
        <v>56</v>
      </c>
      <c r="D12" s="12" t="s">
        <v>58</v>
      </c>
      <c r="E12" s="12"/>
      <c r="F12" s="12"/>
      <c r="G12" s="69">
        <f>G13+G25+G30</f>
        <v>28758.15912</v>
      </c>
      <c r="H12" s="69">
        <f>H13+H30</f>
        <v>27421.475</v>
      </c>
      <c r="I12" s="69">
        <f>I13+I30</f>
        <v>28764.015</v>
      </c>
    </row>
    <row r="13" spans="1:9" s="66" customFormat="1" ht="27" customHeight="1">
      <c r="A13" s="32" t="s">
        <v>127</v>
      </c>
      <c r="B13" s="7" t="s">
        <v>47</v>
      </c>
      <c r="C13" s="8" t="s">
        <v>56</v>
      </c>
      <c r="D13" s="8" t="s">
        <v>58</v>
      </c>
      <c r="E13" s="8" t="s">
        <v>107</v>
      </c>
      <c r="F13" s="12"/>
      <c r="G13" s="69">
        <f>G16+G21</f>
        <v>27226.70912</v>
      </c>
      <c r="H13" s="69">
        <f>H14+H19+H25</f>
        <v>26737.225</v>
      </c>
      <c r="I13" s="69">
        <f>I14+I19+I25</f>
        <v>28764.015</v>
      </c>
    </row>
    <row r="14" spans="1:9" ht="18.75" customHeight="1">
      <c r="A14" s="26" t="s">
        <v>37</v>
      </c>
      <c r="B14" s="7" t="s">
        <v>47</v>
      </c>
      <c r="C14" s="8" t="s">
        <v>56</v>
      </c>
      <c r="D14" s="8" t="s">
        <v>58</v>
      </c>
      <c r="E14" s="8" t="s">
        <v>60</v>
      </c>
      <c r="F14" s="9"/>
      <c r="G14" s="71">
        <f>G16</f>
        <v>1602.4</v>
      </c>
      <c r="H14" s="71">
        <f>H16</f>
        <v>1666.5</v>
      </c>
      <c r="I14" s="71">
        <f>I16</f>
        <v>1733.16</v>
      </c>
    </row>
    <row r="15" spans="1:9" ht="16.5" customHeight="1">
      <c r="A15" s="26" t="s">
        <v>28</v>
      </c>
      <c r="B15" s="7" t="s">
        <v>47</v>
      </c>
      <c r="C15" s="8" t="s">
        <v>56</v>
      </c>
      <c r="D15" s="8" t="s">
        <v>58</v>
      </c>
      <c r="E15" s="8" t="s">
        <v>71</v>
      </c>
      <c r="F15" s="9"/>
      <c r="G15" s="71">
        <f>G16</f>
        <v>1602.4</v>
      </c>
      <c r="H15" s="71">
        <f>H16</f>
        <v>1666.5</v>
      </c>
      <c r="I15" s="71">
        <f>I16</f>
        <v>1733.16</v>
      </c>
    </row>
    <row r="16" spans="1:9" ht="16.5" customHeight="1">
      <c r="A16" s="26" t="s">
        <v>129</v>
      </c>
      <c r="B16" s="7" t="s">
        <v>47</v>
      </c>
      <c r="C16" s="8" t="s">
        <v>56</v>
      </c>
      <c r="D16" s="8" t="s">
        <v>58</v>
      </c>
      <c r="E16" s="8" t="s">
        <v>128</v>
      </c>
      <c r="F16" s="10"/>
      <c r="G16" s="71">
        <f>G17+G18</f>
        <v>1602.4</v>
      </c>
      <c r="H16" s="71">
        <f>H17</f>
        <v>1666.5</v>
      </c>
      <c r="I16" s="71">
        <f>I17</f>
        <v>1733.16</v>
      </c>
    </row>
    <row r="17" spans="1:9" ht="14.25" customHeight="1">
      <c r="A17" s="26" t="s">
        <v>63</v>
      </c>
      <c r="B17" s="7" t="s">
        <v>47</v>
      </c>
      <c r="C17" s="8" t="s">
        <v>56</v>
      </c>
      <c r="D17" s="8" t="s">
        <v>58</v>
      </c>
      <c r="E17" s="8" t="s">
        <v>128</v>
      </c>
      <c r="F17" s="8" t="s">
        <v>59</v>
      </c>
      <c r="G17" s="71">
        <v>1601.4</v>
      </c>
      <c r="H17" s="71">
        <v>1666.5</v>
      </c>
      <c r="I17" s="71">
        <v>1733.16</v>
      </c>
    </row>
    <row r="18" spans="1:9" ht="14.25" customHeight="1">
      <c r="A18" s="35" t="s">
        <v>296</v>
      </c>
      <c r="B18" s="7" t="s">
        <v>47</v>
      </c>
      <c r="C18" s="8" t="s">
        <v>56</v>
      </c>
      <c r="D18" s="8" t="s">
        <v>58</v>
      </c>
      <c r="E18" s="8" t="s">
        <v>128</v>
      </c>
      <c r="F18" s="8" t="s">
        <v>298</v>
      </c>
      <c r="G18" s="71">
        <v>1</v>
      </c>
      <c r="H18" s="71">
        <v>0</v>
      </c>
      <c r="I18" s="71">
        <v>0</v>
      </c>
    </row>
    <row r="19" spans="1:9" ht="17.25" customHeight="1">
      <c r="A19" s="26" t="s">
        <v>26</v>
      </c>
      <c r="B19" s="7" t="s">
        <v>47</v>
      </c>
      <c r="C19" s="8" t="s">
        <v>56</v>
      </c>
      <c r="D19" s="8" t="s">
        <v>58</v>
      </c>
      <c r="E19" s="8" t="s">
        <v>61</v>
      </c>
      <c r="F19" s="10"/>
      <c r="G19" s="71">
        <f aca="true" t="shared" si="0" ref="G19:I20">G20</f>
        <v>25624.309119999998</v>
      </c>
      <c r="H19" s="71">
        <f t="shared" si="0"/>
        <v>25011.725</v>
      </c>
      <c r="I19" s="71">
        <f t="shared" si="0"/>
        <v>26968.855</v>
      </c>
    </row>
    <row r="20" spans="1:9" ht="15" customHeight="1">
      <c r="A20" s="26" t="s">
        <v>28</v>
      </c>
      <c r="B20" s="7" t="s">
        <v>47</v>
      </c>
      <c r="C20" s="8" t="s">
        <v>56</v>
      </c>
      <c r="D20" s="8" t="s">
        <v>58</v>
      </c>
      <c r="E20" s="8" t="s">
        <v>72</v>
      </c>
      <c r="F20" s="10"/>
      <c r="G20" s="71">
        <f t="shared" si="0"/>
        <v>25624.309119999998</v>
      </c>
      <c r="H20" s="71">
        <f t="shared" si="0"/>
        <v>25011.725</v>
      </c>
      <c r="I20" s="71">
        <f t="shared" si="0"/>
        <v>26968.855</v>
      </c>
    </row>
    <row r="21" spans="1:9" ht="16.5" customHeight="1">
      <c r="A21" s="26" t="s">
        <v>129</v>
      </c>
      <c r="B21" s="7" t="s">
        <v>47</v>
      </c>
      <c r="C21" s="8" t="s">
        <v>56</v>
      </c>
      <c r="D21" s="8" t="s">
        <v>58</v>
      </c>
      <c r="E21" s="8" t="s">
        <v>122</v>
      </c>
      <c r="F21" s="8"/>
      <c r="G21" s="71">
        <f>G22+G23+G24</f>
        <v>25624.309119999998</v>
      </c>
      <c r="H21" s="71">
        <f>H22+H23</f>
        <v>25011.725</v>
      </c>
      <c r="I21" s="71">
        <f>I22+I23</f>
        <v>26968.855</v>
      </c>
    </row>
    <row r="22" spans="1:9" ht="19.5" customHeight="1">
      <c r="A22" s="26" t="s">
        <v>63</v>
      </c>
      <c r="B22" s="7" t="s">
        <v>47</v>
      </c>
      <c r="C22" s="8" t="s">
        <v>56</v>
      </c>
      <c r="D22" s="8" t="s">
        <v>58</v>
      </c>
      <c r="E22" s="8" t="s">
        <v>122</v>
      </c>
      <c r="F22" s="8" t="s">
        <v>59</v>
      </c>
      <c r="G22" s="71">
        <v>22801.5</v>
      </c>
      <c r="H22" s="71">
        <v>23777</v>
      </c>
      <c r="I22" s="71">
        <v>24728.1</v>
      </c>
    </row>
    <row r="23" spans="1:9" s="66" customFormat="1" ht="20.25" customHeight="1">
      <c r="A23" s="26" t="s">
        <v>124</v>
      </c>
      <c r="B23" s="7" t="s">
        <v>47</v>
      </c>
      <c r="C23" s="8" t="s">
        <v>56</v>
      </c>
      <c r="D23" s="8" t="s">
        <v>58</v>
      </c>
      <c r="E23" s="8" t="s">
        <v>122</v>
      </c>
      <c r="F23" s="8" t="s">
        <v>64</v>
      </c>
      <c r="G23" s="63">
        <v>2748.46837</v>
      </c>
      <c r="H23" s="71">
        <v>1234.725</v>
      </c>
      <c r="I23" s="71">
        <v>2240.755</v>
      </c>
    </row>
    <row r="24" spans="1:9" s="66" customFormat="1" ht="20.25" customHeight="1">
      <c r="A24" s="35" t="s">
        <v>296</v>
      </c>
      <c r="B24" s="7" t="s">
        <v>47</v>
      </c>
      <c r="C24" s="8" t="s">
        <v>56</v>
      </c>
      <c r="D24" s="8" t="s">
        <v>58</v>
      </c>
      <c r="E24" s="8" t="s">
        <v>122</v>
      </c>
      <c r="F24" s="8" t="s">
        <v>298</v>
      </c>
      <c r="G24" s="63">
        <v>74.34075</v>
      </c>
      <c r="H24" s="71">
        <v>0</v>
      </c>
      <c r="I24" s="71">
        <v>0</v>
      </c>
    </row>
    <row r="25" spans="1:9" s="66" customFormat="1" ht="19.5" customHeight="1">
      <c r="A25" s="32" t="s">
        <v>27</v>
      </c>
      <c r="B25" s="7" t="s">
        <v>47</v>
      </c>
      <c r="C25" s="8" t="s">
        <v>56</v>
      </c>
      <c r="D25" s="8" t="s">
        <v>58</v>
      </c>
      <c r="E25" s="8" t="s">
        <v>62</v>
      </c>
      <c r="F25" s="12"/>
      <c r="G25" s="69">
        <f aca="true" t="shared" si="1" ref="G25:I28">G26</f>
        <v>55</v>
      </c>
      <c r="H25" s="69">
        <f t="shared" si="1"/>
        <v>59</v>
      </c>
      <c r="I25" s="69">
        <f t="shared" si="1"/>
        <v>62</v>
      </c>
    </row>
    <row r="26" spans="1:9" s="66" customFormat="1" ht="16.5" customHeight="1">
      <c r="A26" s="26" t="s">
        <v>28</v>
      </c>
      <c r="B26" s="7" t="s">
        <v>47</v>
      </c>
      <c r="C26" s="8" t="s">
        <v>56</v>
      </c>
      <c r="D26" s="8" t="s">
        <v>58</v>
      </c>
      <c r="E26" s="8" t="s">
        <v>99</v>
      </c>
      <c r="F26" s="8"/>
      <c r="G26" s="71">
        <f t="shared" si="1"/>
        <v>55</v>
      </c>
      <c r="H26" s="71">
        <f t="shared" si="1"/>
        <v>59</v>
      </c>
      <c r="I26" s="71">
        <f t="shared" si="1"/>
        <v>62</v>
      </c>
    </row>
    <row r="27" spans="1:9" s="66" customFormat="1" ht="15" customHeight="1">
      <c r="A27" s="26" t="s">
        <v>28</v>
      </c>
      <c r="B27" s="7" t="s">
        <v>47</v>
      </c>
      <c r="C27" s="8" t="s">
        <v>56</v>
      </c>
      <c r="D27" s="8" t="s">
        <v>58</v>
      </c>
      <c r="E27" s="8" t="s">
        <v>65</v>
      </c>
      <c r="F27" s="8"/>
      <c r="G27" s="71">
        <f t="shared" si="1"/>
        <v>55</v>
      </c>
      <c r="H27" s="71">
        <f t="shared" si="1"/>
        <v>59</v>
      </c>
      <c r="I27" s="71">
        <f t="shared" si="1"/>
        <v>62</v>
      </c>
    </row>
    <row r="28" spans="1:9" s="66" customFormat="1" ht="39" customHeight="1">
      <c r="A28" s="26" t="s">
        <v>130</v>
      </c>
      <c r="B28" s="13" t="s">
        <v>47</v>
      </c>
      <c r="C28" s="8" t="s">
        <v>56</v>
      </c>
      <c r="D28" s="8" t="s">
        <v>58</v>
      </c>
      <c r="E28" s="8" t="s">
        <v>66</v>
      </c>
      <c r="F28" s="8"/>
      <c r="G28" s="71">
        <f t="shared" si="1"/>
        <v>55</v>
      </c>
      <c r="H28" s="71">
        <f t="shared" si="1"/>
        <v>59</v>
      </c>
      <c r="I28" s="71">
        <f t="shared" si="1"/>
        <v>62</v>
      </c>
    </row>
    <row r="29" spans="1:9" s="66" customFormat="1" ht="15" customHeight="1">
      <c r="A29" s="26" t="s">
        <v>39</v>
      </c>
      <c r="B29" s="7" t="s">
        <v>47</v>
      </c>
      <c r="C29" s="8" t="s">
        <v>56</v>
      </c>
      <c r="D29" s="8" t="s">
        <v>58</v>
      </c>
      <c r="E29" s="8" t="s">
        <v>66</v>
      </c>
      <c r="F29" s="8" t="s">
        <v>40</v>
      </c>
      <c r="G29" s="63">
        <v>55</v>
      </c>
      <c r="H29" s="71">
        <v>59</v>
      </c>
      <c r="I29" s="71">
        <v>62</v>
      </c>
    </row>
    <row r="30" spans="1:9" s="66" customFormat="1" ht="25.5" customHeight="1">
      <c r="A30" s="37" t="s">
        <v>331</v>
      </c>
      <c r="B30" s="13" t="s">
        <v>47</v>
      </c>
      <c r="C30" s="8" t="s">
        <v>56</v>
      </c>
      <c r="D30" s="8" t="s">
        <v>58</v>
      </c>
      <c r="E30" s="12" t="s">
        <v>148</v>
      </c>
      <c r="F30" s="12"/>
      <c r="G30" s="69">
        <f aca="true" t="shared" si="2" ref="G30:I31">G31</f>
        <v>1476.45</v>
      </c>
      <c r="H30" s="69">
        <f t="shared" si="2"/>
        <v>684.25</v>
      </c>
      <c r="I30" s="69">
        <f t="shared" si="2"/>
        <v>0</v>
      </c>
    </row>
    <row r="31" spans="1:9" s="66" customFormat="1" ht="15" customHeight="1">
      <c r="A31" s="26" t="s">
        <v>145</v>
      </c>
      <c r="B31" s="7" t="s">
        <v>47</v>
      </c>
      <c r="C31" s="8" t="s">
        <v>56</v>
      </c>
      <c r="D31" s="8" t="s">
        <v>58</v>
      </c>
      <c r="E31" s="8" t="s">
        <v>149</v>
      </c>
      <c r="F31" s="8"/>
      <c r="G31" s="71">
        <f t="shared" si="2"/>
        <v>1476.45</v>
      </c>
      <c r="H31" s="71">
        <f t="shared" si="2"/>
        <v>684.25</v>
      </c>
      <c r="I31" s="71">
        <f t="shared" si="2"/>
        <v>0</v>
      </c>
    </row>
    <row r="32" spans="1:9" s="66" customFormat="1" ht="15" customHeight="1">
      <c r="A32" s="26" t="s">
        <v>146</v>
      </c>
      <c r="B32" s="7" t="s">
        <v>47</v>
      </c>
      <c r="C32" s="8" t="s">
        <v>56</v>
      </c>
      <c r="D32" s="8" t="s">
        <v>58</v>
      </c>
      <c r="E32" s="8" t="s">
        <v>150</v>
      </c>
      <c r="F32" s="8"/>
      <c r="G32" s="71">
        <f>G36+G34</f>
        <v>1476.45</v>
      </c>
      <c r="H32" s="71">
        <f>H33+H36</f>
        <v>684.25</v>
      </c>
      <c r="I32" s="71">
        <f>I33+I36</f>
        <v>0</v>
      </c>
    </row>
    <row r="33" spans="1:9" s="66" customFormat="1" ht="15" customHeight="1">
      <c r="A33" s="26" t="s">
        <v>151</v>
      </c>
      <c r="B33" s="7" t="s">
        <v>47</v>
      </c>
      <c r="C33" s="8" t="s">
        <v>56</v>
      </c>
      <c r="D33" s="8" t="s">
        <v>58</v>
      </c>
      <c r="E33" s="8" t="s">
        <v>147</v>
      </c>
      <c r="F33" s="8"/>
      <c r="G33" s="71">
        <f>G34</f>
        <v>1323.45</v>
      </c>
      <c r="H33" s="71">
        <f>H34</f>
        <v>607.75</v>
      </c>
      <c r="I33" s="71">
        <f>I34</f>
        <v>0</v>
      </c>
    </row>
    <row r="34" spans="1:9" s="66" customFormat="1" ht="15" customHeight="1">
      <c r="A34" s="26" t="s">
        <v>63</v>
      </c>
      <c r="B34" s="7" t="s">
        <v>47</v>
      </c>
      <c r="C34" s="8" t="s">
        <v>56</v>
      </c>
      <c r="D34" s="8" t="s">
        <v>58</v>
      </c>
      <c r="E34" s="8" t="s">
        <v>147</v>
      </c>
      <c r="F34" s="8" t="s">
        <v>59</v>
      </c>
      <c r="G34" s="71">
        <v>1323.45</v>
      </c>
      <c r="H34" s="71">
        <v>607.75</v>
      </c>
      <c r="I34" s="71">
        <v>0</v>
      </c>
    </row>
    <row r="35" spans="1:9" s="66" customFormat="1" ht="15" customHeight="1">
      <c r="A35" s="26" t="s">
        <v>151</v>
      </c>
      <c r="B35" s="7" t="s">
        <v>47</v>
      </c>
      <c r="C35" s="8" t="s">
        <v>56</v>
      </c>
      <c r="D35" s="8" t="s">
        <v>58</v>
      </c>
      <c r="E35" s="8" t="s">
        <v>147</v>
      </c>
      <c r="F35" s="8"/>
      <c r="G35" s="71">
        <f>G36</f>
        <v>153</v>
      </c>
      <c r="H35" s="71">
        <f>H36</f>
        <v>76.5</v>
      </c>
      <c r="I35" s="71">
        <f>I36</f>
        <v>0</v>
      </c>
    </row>
    <row r="36" spans="1:9" s="66" customFormat="1" ht="15" customHeight="1">
      <c r="A36" s="26" t="s">
        <v>110</v>
      </c>
      <c r="B36" s="7" t="s">
        <v>47</v>
      </c>
      <c r="C36" s="8" t="s">
        <v>56</v>
      </c>
      <c r="D36" s="8" t="s">
        <v>58</v>
      </c>
      <c r="E36" s="8" t="s">
        <v>147</v>
      </c>
      <c r="F36" s="8" t="s">
        <v>64</v>
      </c>
      <c r="G36" s="71">
        <v>153</v>
      </c>
      <c r="H36" s="71">
        <v>76.5</v>
      </c>
      <c r="I36" s="71">
        <v>0</v>
      </c>
    </row>
    <row r="37" spans="1:9" s="66" customFormat="1" ht="15" customHeight="1">
      <c r="A37" s="24" t="s">
        <v>2</v>
      </c>
      <c r="B37" s="7" t="s">
        <v>47</v>
      </c>
      <c r="C37" s="12" t="s">
        <v>56</v>
      </c>
      <c r="D37" s="12" t="s">
        <v>75</v>
      </c>
      <c r="E37" s="12"/>
      <c r="F37" s="12"/>
      <c r="G37" s="69">
        <f>G38</f>
        <v>50</v>
      </c>
      <c r="H37" s="69">
        <f>H38</f>
        <v>50</v>
      </c>
      <c r="I37" s="69">
        <f>I38</f>
        <v>50</v>
      </c>
    </row>
    <row r="38" spans="1:9" s="66" customFormat="1" ht="16.5" customHeight="1">
      <c r="A38" s="26" t="s">
        <v>27</v>
      </c>
      <c r="B38" s="7" t="s">
        <v>47</v>
      </c>
      <c r="C38" s="8" t="s">
        <v>56</v>
      </c>
      <c r="D38" s="8" t="s">
        <v>75</v>
      </c>
      <c r="E38" s="8" t="s">
        <v>62</v>
      </c>
      <c r="F38" s="8"/>
      <c r="G38" s="71">
        <f>G40</f>
        <v>50</v>
      </c>
      <c r="H38" s="71">
        <f>H40</f>
        <v>50</v>
      </c>
      <c r="I38" s="71">
        <f>I40</f>
        <v>50</v>
      </c>
    </row>
    <row r="39" spans="1:9" s="66" customFormat="1" ht="13.5" customHeight="1">
      <c r="A39" s="26" t="s">
        <v>28</v>
      </c>
      <c r="B39" s="7" t="s">
        <v>47</v>
      </c>
      <c r="C39" s="8" t="s">
        <v>56</v>
      </c>
      <c r="D39" s="8" t="s">
        <v>75</v>
      </c>
      <c r="E39" s="8" t="s">
        <v>99</v>
      </c>
      <c r="F39" s="8"/>
      <c r="G39" s="71">
        <f aca="true" t="shared" si="3" ref="G39:I42">G40</f>
        <v>50</v>
      </c>
      <c r="H39" s="71">
        <f t="shared" si="3"/>
        <v>50</v>
      </c>
      <c r="I39" s="71">
        <f t="shared" si="3"/>
        <v>50</v>
      </c>
    </row>
    <row r="40" spans="1:9" s="66" customFormat="1" ht="13.5" customHeight="1">
      <c r="A40" s="26" t="s">
        <v>28</v>
      </c>
      <c r="B40" s="7" t="s">
        <v>47</v>
      </c>
      <c r="C40" s="8" t="s">
        <v>56</v>
      </c>
      <c r="D40" s="8" t="s">
        <v>75</v>
      </c>
      <c r="E40" s="8" t="s">
        <v>65</v>
      </c>
      <c r="F40" s="8"/>
      <c r="G40" s="71">
        <f t="shared" si="3"/>
        <v>50</v>
      </c>
      <c r="H40" s="71">
        <f t="shared" si="3"/>
        <v>50</v>
      </c>
      <c r="I40" s="71">
        <f t="shared" si="3"/>
        <v>50</v>
      </c>
    </row>
    <row r="41" spans="1:9" s="66" customFormat="1" ht="23.25" customHeight="1">
      <c r="A41" s="26" t="s">
        <v>131</v>
      </c>
      <c r="B41" s="7" t="s">
        <v>47</v>
      </c>
      <c r="C41" s="8" t="s">
        <v>56</v>
      </c>
      <c r="D41" s="8" t="s">
        <v>75</v>
      </c>
      <c r="E41" s="8" t="s">
        <v>67</v>
      </c>
      <c r="F41" s="8"/>
      <c r="G41" s="71">
        <f t="shared" si="3"/>
        <v>50</v>
      </c>
      <c r="H41" s="71">
        <f t="shared" si="3"/>
        <v>50</v>
      </c>
      <c r="I41" s="71">
        <f t="shared" si="3"/>
        <v>50</v>
      </c>
    </row>
    <row r="42" spans="1:9" s="66" customFormat="1" ht="20.25" customHeight="1">
      <c r="A42" s="33" t="s">
        <v>141</v>
      </c>
      <c r="B42" s="7" t="s">
        <v>47</v>
      </c>
      <c r="C42" s="8" t="s">
        <v>56</v>
      </c>
      <c r="D42" s="8" t="s">
        <v>75</v>
      </c>
      <c r="E42" s="8" t="s">
        <v>67</v>
      </c>
      <c r="F42" s="8"/>
      <c r="G42" s="71">
        <f t="shared" si="3"/>
        <v>50</v>
      </c>
      <c r="H42" s="71">
        <f t="shared" si="3"/>
        <v>50</v>
      </c>
      <c r="I42" s="71">
        <f t="shared" si="3"/>
        <v>50</v>
      </c>
    </row>
    <row r="43" spans="1:9" s="66" customFormat="1" ht="15" customHeight="1">
      <c r="A43" s="26" t="s">
        <v>21</v>
      </c>
      <c r="B43" s="7" t="s">
        <v>47</v>
      </c>
      <c r="C43" s="8" t="s">
        <v>56</v>
      </c>
      <c r="D43" s="8" t="s">
        <v>75</v>
      </c>
      <c r="E43" s="8" t="s">
        <v>67</v>
      </c>
      <c r="F43" s="8" t="s">
        <v>20</v>
      </c>
      <c r="G43" s="72">
        <v>50</v>
      </c>
      <c r="H43" s="72">
        <v>50</v>
      </c>
      <c r="I43" s="72">
        <v>50</v>
      </c>
    </row>
    <row r="44" spans="1:9" s="66" customFormat="1" ht="16.5" customHeight="1">
      <c r="A44" s="24" t="s">
        <v>11</v>
      </c>
      <c r="B44" s="7" t="s">
        <v>47</v>
      </c>
      <c r="C44" s="12" t="s">
        <v>56</v>
      </c>
      <c r="D44" s="12" t="s">
        <v>74</v>
      </c>
      <c r="E44" s="12"/>
      <c r="F44" s="12"/>
      <c r="G44" s="69">
        <f>G45+G69+G74</f>
        <v>8408.91508</v>
      </c>
      <c r="H44" s="69">
        <f>H45+H69+H74</f>
        <v>6948.08</v>
      </c>
      <c r="I44" s="69">
        <f>I45+I69+I74</f>
        <v>3801.8599999999997</v>
      </c>
    </row>
    <row r="45" spans="1:9" s="66" customFormat="1" ht="22.5" customHeight="1">
      <c r="A45" s="37" t="s">
        <v>326</v>
      </c>
      <c r="B45" s="7" t="s">
        <v>47</v>
      </c>
      <c r="C45" s="8" t="s">
        <v>56</v>
      </c>
      <c r="D45" s="8" t="s">
        <v>74</v>
      </c>
      <c r="E45" s="12" t="s">
        <v>191</v>
      </c>
      <c r="F45" s="12"/>
      <c r="G45" s="69">
        <f>G46+G55+G59+G65</f>
        <v>5434.3070800000005</v>
      </c>
      <c r="H45" s="79">
        <f>H46+H55+H59+H65</f>
        <v>3595.83</v>
      </c>
      <c r="I45" s="79">
        <f>I46+I55+I59+I65</f>
        <v>3598.8599999999997</v>
      </c>
    </row>
    <row r="46" spans="1:9" s="66" customFormat="1" ht="16.5" customHeight="1">
      <c r="A46" s="26" t="s">
        <v>189</v>
      </c>
      <c r="B46" s="7" t="s">
        <v>47</v>
      </c>
      <c r="C46" s="8" t="s">
        <v>56</v>
      </c>
      <c r="D46" s="8" t="s">
        <v>74</v>
      </c>
      <c r="E46" s="8" t="s">
        <v>192</v>
      </c>
      <c r="F46" s="8"/>
      <c r="G46" s="71">
        <f>G47+G50</f>
        <v>2256.30708</v>
      </c>
      <c r="H46" s="71">
        <f>H47+H50</f>
        <v>1075.83</v>
      </c>
      <c r="I46" s="71">
        <f>I47+I50</f>
        <v>1078.86</v>
      </c>
    </row>
    <row r="47" spans="1:9" s="66" customFormat="1" ht="23.25" customHeight="1">
      <c r="A47" s="34" t="s">
        <v>190</v>
      </c>
      <c r="B47" s="7" t="s">
        <v>47</v>
      </c>
      <c r="C47" s="8" t="s">
        <v>56</v>
      </c>
      <c r="D47" s="8" t="s">
        <v>74</v>
      </c>
      <c r="E47" s="8" t="s">
        <v>193</v>
      </c>
      <c r="F47" s="8"/>
      <c r="G47" s="71">
        <f aca="true" t="shared" si="4" ref="G47:I48">G48</f>
        <v>260.30708</v>
      </c>
      <c r="H47" s="71">
        <f t="shared" si="4"/>
        <v>75.83</v>
      </c>
      <c r="I47" s="71">
        <f t="shared" si="4"/>
        <v>78.86</v>
      </c>
    </row>
    <row r="48" spans="1:9" s="66" customFormat="1" ht="17.25" customHeight="1">
      <c r="A48" s="26" t="s">
        <v>31</v>
      </c>
      <c r="B48" s="7" t="s">
        <v>47</v>
      </c>
      <c r="C48" s="8" t="s">
        <v>56</v>
      </c>
      <c r="D48" s="8" t="s">
        <v>74</v>
      </c>
      <c r="E48" s="8" t="s">
        <v>194</v>
      </c>
      <c r="F48" s="8"/>
      <c r="G48" s="71">
        <f t="shared" si="4"/>
        <v>260.30708</v>
      </c>
      <c r="H48" s="71">
        <f t="shared" si="4"/>
        <v>75.83</v>
      </c>
      <c r="I48" s="71">
        <f t="shared" si="4"/>
        <v>78.86</v>
      </c>
    </row>
    <row r="49" spans="1:9" s="66" customFormat="1" ht="18.75" customHeight="1">
      <c r="A49" s="26" t="s">
        <v>110</v>
      </c>
      <c r="B49" s="7" t="s">
        <v>47</v>
      </c>
      <c r="C49" s="8" t="s">
        <v>56</v>
      </c>
      <c r="D49" s="8" t="s">
        <v>74</v>
      </c>
      <c r="E49" s="8" t="s">
        <v>194</v>
      </c>
      <c r="F49" s="8" t="s">
        <v>64</v>
      </c>
      <c r="G49" s="71">
        <v>260.30708</v>
      </c>
      <c r="H49" s="71">
        <v>75.83</v>
      </c>
      <c r="I49" s="71">
        <v>78.86</v>
      </c>
    </row>
    <row r="50" spans="1:9" s="66" customFormat="1" ht="33" customHeight="1">
      <c r="A50" s="26" t="s">
        <v>349</v>
      </c>
      <c r="B50" s="7" t="s">
        <v>47</v>
      </c>
      <c r="C50" s="8" t="s">
        <v>56</v>
      </c>
      <c r="D50" s="8" t="s">
        <v>74</v>
      </c>
      <c r="E50" s="8" t="s">
        <v>300</v>
      </c>
      <c r="F50" s="12"/>
      <c r="G50" s="71">
        <f>G51</f>
        <v>1996</v>
      </c>
      <c r="H50" s="71">
        <f>H51</f>
        <v>1000</v>
      </c>
      <c r="I50" s="71">
        <f>I51</f>
        <v>1000</v>
      </c>
    </row>
    <row r="51" spans="1:9" s="66" customFormat="1" ht="34.5" customHeight="1">
      <c r="A51" s="39" t="s">
        <v>350</v>
      </c>
      <c r="B51" s="7" t="s">
        <v>47</v>
      </c>
      <c r="C51" s="8" t="s">
        <v>56</v>
      </c>
      <c r="D51" s="8" t="s">
        <v>74</v>
      </c>
      <c r="E51" s="8" t="s">
        <v>301</v>
      </c>
      <c r="F51" s="12"/>
      <c r="G51" s="71">
        <f>G52+G53+G54</f>
        <v>1996</v>
      </c>
      <c r="H51" s="71">
        <f>H52+H53</f>
        <v>1000</v>
      </c>
      <c r="I51" s="71">
        <f>I52+I53</f>
        <v>1000</v>
      </c>
    </row>
    <row r="52" spans="1:9" s="66" customFormat="1" ht="18.75" customHeight="1">
      <c r="A52" s="38" t="s">
        <v>126</v>
      </c>
      <c r="B52" s="7" t="s">
        <v>47</v>
      </c>
      <c r="C52" s="8" t="s">
        <v>56</v>
      </c>
      <c r="D52" s="8" t="s">
        <v>74</v>
      </c>
      <c r="E52" s="8" t="s">
        <v>301</v>
      </c>
      <c r="F52" s="8" t="s">
        <v>299</v>
      </c>
      <c r="G52" s="63">
        <v>1502.3262</v>
      </c>
      <c r="H52" s="71">
        <v>1000</v>
      </c>
      <c r="I52" s="71">
        <v>1000</v>
      </c>
    </row>
    <row r="53" spans="1:9" s="66" customFormat="1" ht="18.75" customHeight="1">
      <c r="A53" s="35" t="s">
        <v>124</v>
      </c>
      <c r="B53" s="7" t="s">
        <v>47</v>
      </c>
      <c r="C53" s="8" t="s">
        <v>56</v>
      </c>
      <c r="D53" s="8" t="s">
        <v>74</v>
      </c>
      <c r="E53" s="8" t="s">
        <v>301</v>
      </c>
      <c r="F53" s="8" t="s">
        <v>64</v>
      </c>
      <c r="G53" s="63">
        <v>493.633</v>
      </c>
      <c r="H53" s="71">
        <v>0</v>
      </c>
      <c r="I53" s="71">
        <v>0</v>
      </c>
    </row>
    <row r="54" spans="1:9" s="66" customFormat="1" ht="18.75" customHeight="1">
      <c r="A54" s="53" t="s">
        <v>296</v>
      </c>
      <c r="B54" s="7" t="s">
        <v>47</v>
      </c>
      <c r="C54" s="8" t="s">
        <v>56</v>
      </c>
      <c r="D54" s="8" t="s">
        <v>74</v>
      </c>
      <c r="E54" s="8" t="s">
        <v>301</v>
      </c>
      <c r="F54" s="8" t="s">
        <v>298</v>
      </c>
      <c r="G54" s="63">
        <v>0.0408</v>
      </c>
      <c r="H54" s="71">
        <v>0</v>
      </c>
      <c r="I54" s="71">
        <v>0</v>
      </c>
    </row>
    <row r="55" spans="1:9" s="66" customFormat="1" ht="18.75" customHeight="1">
      <c r="A55" s="26" t="s">
        <v>291</v>
      </c>
      <c r="B55" s="7" t="s">
        <v>47</v>
      </c>
      <c r="C55" s="8" t="s">
        <v>56</v>
      </c>
      <c r="D55" s="8" t="s">
        <v>74</v>
      </c>
      <c r="E55" s="8" t="s">
        <v>293</v>
      </c>
      <c r="F55" s="8"/>
      <c r="G55" s="71">
        <f aca="true" t="shared" si="5" ref="G55:I57">G56</f>
        <v>560</v>
      </c>
      <c r="H55" s="71">
        <f t="shared" si="5"/>
        <v>20</v>
      </c>
      <c r="I55" s="71">
        <f t="shared" si="5"/>
        <v>20</v>
      </c>
    </row>
    <row r="56" spans="1:9" s="66" customFormat="1" ht="35.25" customHeight="1">
      <c r="A56" s="26" t="s">
        <v>292</v>
      </c>
      <c r="B56" s="7" t="s">
        <v>47</v>
      </c>
      <c r="C56" s="8" t="s">
        <v>56</v>
      </c>
      <c r="D56" s="8" t="s">
        <v>74</v>
      </c>
      <c r="E56" s="8" t="s">
        <v>294</v>
      </c>
      <c r="F56" s="8"/>
      <c r="G56" s="71">
        <f t="shared" si="5"/>
        <v>560</v>
      </c>
      <c r="H56" s="71">
        <f t="shared" si="5"/>
        <v>20</v>
      </c>
      <c r="I56" s="71">
        <f t="shared" si="5"/>
        <v>20</v>
      </c>
    </row>
    <row r="57" spans="1:9" s="66" customFormat="1" ht="28.5" customHeight="1">
      <c r="A57" s="26" t="s">
        <v>184</v>
      </c>
      <c r="B57" s="7" t="s">
        <v>47</v>
      </c>
      <c r="C57" s="8" t="s">
        <v>56</v>
      </c>
      <c r="D57" s="8" t="s">
        <v>74</v>
      </c>
      <c r="E57" s="8" t="s">
        <v>290</v>
      </c>
      <c r="F57" s="8"/>
      <c r="G57" s="71">
        <f t="shared" si="5"/>
        <v>560</v>
      </c>
      <c r="H57" s="71">
        <f t="shared" si="5"/>
        <v>20</v>
      </c>
      <c r="I57" s="71">
        <f t="shared" si="5"/>
        <v>20</v>
      </c>
    </row>
    <row r="58" spans="1:9" s="66" customFormat="1" ht="13.5" customHeight="1">
      <c r="A58" s="26" t="s">
        <v>110</v>
      </c>
      <c r="B58" s="7" t="s">
        <v>47</v>
      </c>
      <c r="C58" s="8" t="s">
        <v>56</v>
      </c>
      <c r="D58" s="8" t="s">
        <v>74</v>
      </c>
      <c r="E58" s="8" t="s">
        <v>290</v>
      </c>
      <c r="F58" s="8" t="s">
        <v>64</v>
      </c>
      <c r="G58" s="63">
        <v>560</v>
      </c>
      <c r="H58" s="71">
        <v>20</v>
      </c>
      <c r="I58" s="71">
        <v>20</v>
      </c>
    </row>
    <row r="59" spans="1:9" s="66" customFormat="1" ht="13.5" customHeight="1">
      <c r="A59" s="76" t="s">
        <v>380</v>
      </c>
      <c r="B59" s="78" t="s">
        <v>47</v>
      </c>
      <c r="C59" s="60" t="s">
        <v>56</v>
      </c>
      <c r="D59" s="60" t="s">
        <v>74</v>
      </c>
      <c r="E59" s="60" t="s">
        <v>379</v>
      </c>
      <c r="F59" s="60"/>
      <c r="G59" s="63">
        <f>G60+G63</f>
        <v>118</v>
      </c>
      <c r="H59" s="63">
        <f>H60+H63</f>
        <v>0</v>
      </c>
      <c r="I59" s="63">
        <f>I60+I63</f>
        <v>0</v>
      </c>
    </row>
    <row r="60" spans="1:9" s="66" customFormat="1" ht="13.5" customHeight="1">
      <c r="A60" s="77" t="s">
        <v>381</v>
      </c>
      <c r="B60" s="78" t="s">
        <v>47</v>
      </c>
      <c r="C60" s="60" t="s">
        <v>56</v>
      </c>
      <c r="D60" s="60" t="s">
        <v>74</v>
      </c>
      <c r="E60" s="60" t="s">
        <v>383</v>
      </c>
      <c r="F60" s="60"/>
      <c r="G60" s="63">
        <f aca="true" t="shared" si="6" ref="G60:I61">G61</f>
        <v>10</v>
      </c>
      <c r="H60" s="63">
        <f t="shared" si="6"/>
        <v>0</v>
      </c>
      <c r="I60" s="63">
        <f t="shared" si="6"/>
        <v>0</v>
      </c>
    </row>
    <row r="61" spans="1:9" s="66" customFormat="1" ht="13.5" customHeight="1">
      <c r="A61" s="76" t="s">
        <v>382</v>
      </c>
      <c r="B61" s="78" t="s">
        <v>47</v>
      </c>
      <c r="C61" s="60" t="s">
        <v>56</v>
      </c>
      <c r="D61" s="60" t="s">
        <v>74</v>
      </c>
      <c r="E61" s="60" t="s">
        <v>394</v>
      </c>
      <c r="F61" s="60"/>
      <c r="G61" s="63">
        <f t="shared" si="6"/>
        <v>10</v>
      </c>
      <c r="H61" s="63">
        <f t="shared" si="6"/>
        <v>0</v>
      </c>
      <c r="I61" s="63">
        <f t="shared" si="6"/>
        <v>0</v>
      </c>
    </row>
    <row r="62" spans="1:9" s="66" customFormat="1" ht="13.5" customHeight="1">
      <c r="A62" s="76" t="s">
        <v>110</v>
      </c>
      <c r="B62" s="78" t="s">
        <v>47</v>
      </c>
      <c r="C62" s="60" t="s">
        <v>56</v>
      </c>
      <c r="D62" s="60" t="s">
        <v>74</v>
      </c>
      <c r="E62" s="60" t="s">
        <v>394</v>
      </c>
      <c r="F62" s="60" t="s">
        <v>64</v>
      </c>
      <c r="G62" s="63">
        <v>10</v>
      </c>
      <c r="H62" s="63">
        <v>0</v>
      </c>
      <c r="I62" s="63">
        <v>0</v>
      </c>
    </row>
    <row r="63" spans="1:9" s="66" customFormat="1" ht="22.5">
      <c r="A63" s="76" t="s">
        <v>384</v>
      </c>
      <c r="B63" s="78" t="s">
        <v>47</v>
      </c>
      <c r="C63" s="60" t="s">
        <v>56</v>
      </c>
      <c r="D63" s="60" t="s">
        <v>74</v>
      </c>
      <c r="E63" s="60" t="s">
        <v>395</v>
      </c>
      <c r="F63" s="60"/>
      <c r="G63" s="63">
        <f>G64</f>
        <v>108</v>
      </c>
      <c r="H63" s="63">
        <f>H64</f>
        <v>0</v>
      </c>
      <c r="I63" s="63">
        <f>I64</f>
        <v>0</v>
      </c>
    </row>
    <row r="64" spans="1:9" s="66" customFormat="1" ht="13.5" customHeight="1">
      <c r="A64" s="76" t="s">
        <v>110</v>
      </c>
      <c r="B64" s="78" t="s">
        <v>47</v>
      </c>
      <c r="C64" s="60" t="s">
        <v>56</v>
      </c>
      <c r="D64" s="60" t="s">
        <v>74</v>
      </c>
      <c r="E64" s="60" t="s">
        <v>395</v>
      </c>
      <c r="F64" s="60" t="s">
        <v>64</v>
      </c>
      <c r="G64" s="63">
        <v>108</v>
      </c>
      <c r="H64" s="63">
        <v>0</v>
      </c>
      <c r="I64" s="63">
        <v>0</v>
      </c>
    </row>
    <row r="65" spans="1:9" s="66" customFormat="1" ht="20.25" customHeight="1">
      <c r="A65" s="76" t="s">
        <v>385</v>
      </c>
      <c r="B65" s="78" t="s">
        <v>47</v>
      </c>
      <c r="C65" s="60" t="s">
        <v>56</v>
      </c>
      <c r="D65" s="60" t="s">
        <v>74</v>
      </c>
      <c r="E65" s="60" t="s">
        <v>386</v>
      </c>
      <c r="F65" s="60"/>
      <c r="G65" s="63">
        <f aca="true" t="shared" si="7" ref="G65:I67">G66</f>
        <v>2500</v>
      </c>
      <c r="H65" s="63">
        <f t="shared" si="7"/>
        <v>2500</v>
      </c>
      <c r="I65" s="63">
        <f t="shared" si="7"/>
        <v>2500</v>
      </c>
    </row>
    <row r="66" spans="1:9" s="66" customFormat="1" ht="12.75">
      <c r="A66" s="76" t="s">
        <v>397</v>
      </c>
      <c r="B66" s="78" t="s">
        <v>47</v>
      </c>
      <c r="C66" s="60" t="s">
        <v>56</v>
      </c>
      <c r="D66" s="60" t="s">
        <v>74</v>
      </c>
      <c r="E66" s="60" t="s">
        <v>387</v>
      </c>
      <c r="F66" s="60"/>
      <c r="G66" s="63">
        <f t="shared" si="7"/>
        <v>2500</v>
      </c>
      <c r="H66" s="63">
        <f t="shared" si="7"/>
        <v>2500</v>
      </c>
      <c r="I66" s="63">
        <f t="shared" si="7"/>
        <v>2500</v>
      </c>
    </row>
    <row r="67" spans="1:9" s="66" customFormat="1" ht="13.5" customHeight="1">
      <c r="A67" s="77" t="s">
        <v>398</v>
      </c>
      <c r="B67" s="78" t="s">
        <v>47</v>
      </c>
      <c r="C67" s="60" t="s">
        <v>56</v>
      </c>
      <c r="D67" s="60" t="s">
        <v>74</v>
      </c>
      <c r="E67" s="60" t="s">
        <v>396</v>
      </c>
      <c r="F67" s="60"/>
      <c r="G67" s="63">
        <f t="shared" si="7"/>
        <v>2500</v>
      </c>
      <c r="H67" s="63">
        <f t="shared" si="7"/>
        <v>2500</v>
      </c>
      <c r="I67" s="63">
        <f t="shared" si="7"/>
        <v>2500</v>
      </c>
    </row>
    <row r="68" spans="1:9" s="66" customFormat="1" ht="13.5" customHeight="1">
      <c r="A68" s="76" t="s">
        <v>110</v>
      </c>
      <c r="B68" s="78" t="s">
        <v>47</v>
      </c>
      <c r="C68" s="60" t="s">
        <v>56</v>
      </c>
      <c r="D68" s="60" t="s">
        <v>74</v>
      </c>
      <c r="E68" s="60" t="s">
        <v>396</v>
      </c>
      <c r="F68" s="60" t="s">
        <v>64</v>
      </c>
      <c r="G68" s="63">
        <v>2500</v>
      </c>
      <c r="H68" s="63">
        <v>2500</v>
      </c>
      <c r="I68" s="63">
        <v>2500</v>
      </c>
    </row>
    <row r="69" spans="1:9" s="66" customFormat="1" ht="23.25" customHeight="1">
      <c r="A69" s="37" t="s">
        <v>331</v>
      </c>
      <c r="B69" s="13" t="s">
        <v>47</v>
      </c>
      <c r="C69" s="8" t="s">
        <v>56</v>
      </c>
      <c r="D69" s="8" t="s">
        <v>74</v>
      </c>
      <c r="E69" s="12" t="s">
        <v>148</v>
      </c>
      <c r="F69" s="12"/>
      <c r="G69" s="69">
        <f>G70</f>
        <v>1940</v>
      </c>
      <c r="H69" s="69">
        <f>H73</f>
        <v>3149.25</v>
      </c>
      <c r="I69" s="69">
        <f>I73</f>
        <v>0</v>
      </c>
    </row>
    <row r="70" spans="1:9" s="66" customFormat="1" ht="20.25" customHeight="1">
      <c r="A70" s="26" t="s">
        <v>145</v>
      </c>
      <c r="B70" s="7" t="s">
        <v>47</v>
      </c>
      <c r="C70" s="8" t="s">
        <v>56</v>
      </c>
      <c r="D70" s="8" t="s">
        <v>74</v>
      </c>
      <c r="E70" s="8" t="s">
        <v>149</v>
      </c>
      <c r="F70" s="8"/>
      <c r="G70" s="71">
        <f>G71</f>
        <v>1940</v>
      </c>
      <c r="H70" s="71">
        <f>H71</f>
        <v>0</v>
      </c>
      <c r="I70" s="71">
        <f>I71</f>
        <v>0</v>
      </c>
    </row>
    <row r="71" spans="1:9" s="66" customFormat="1" ht="13.5" customHeight="1">
      <c r="A71" s="26" t="s">
        <v>146</v>
      </c>
      <c r="B71" s="7" t="s">
        <v>47</v>
      </c>
      <c r="C71" s="8" t="s">
        <v>56</v>
      </c>
      <c r="D71" s="8" t="s">
        <v>74</v>
      </c>
      <c r="E71" s="8" t="s">
        <v>150</v>
      </c>
      <c r="F71" s="8"/>
      <c r="G71" s="71">
        <f>G72</f>
        <v>1940</v>
      </c>
      <c r="H71" s="71">
        <f>H72</f>
        <v>0</v>
      </c>
      <c r="I71" s="71">
        <f>I72</f>
        <v>0</v>
      </c>
    </row>
    <row r="72" spans="1:9" s="66" customFormat="1" ht="13.5" customHeight="1">
      <c r="A72" s="26" t="s">
        <v>151</v>
      </c>
      <c r="B72" s="7" t="s">
        <v>47</v>
      </c>
      <c r="C72" s="8" t="s">
        <v>56</v>
      </c>
      <c r="D72" s="8" t="s">
        <v>74</v>
      </c>
      <c r="E72" s="8" t="s">
        <v>147</v>
      </c>
      <c r="F72" s="8"/>
      <c r="G72" s="71">
        <f>G73</f>
        <v>1940</v>
      </c>
      <c r="H72" s="71">
        <v>0</v>
      </c>
      <c r="I72" s="71">
        <v>0</v>
      </c>
    </row>
    <row r="73" spans="1:9" s="66" customFormat="1" ht="13.5" customHeight="1">
      <c r="A73" s="26" t="s">
        <v>110</v>
      </c>
      <c r="B73" s="7" t="s">
        <v>47</v>
      </c>
      <c r="C73" s="8" t="s">
        <v>56</v>
      </c>
      <c r="D73" s="8" t="s">
        <v>74</v>
      </c>
      <c r="E73" s="8" t="s">
        <v>147</v>
      </c>
      <c r="F73" s="8" t="s">
        <v>64</v>
      </c>
      <c r="G73" s="71">
        <v>1940</v>
      </c>
      <c r="H73" s="71">
        <v>3149.25</v>
      </c>
      <c r="I73" s="71">
        <v>0</v>
      </c>
    </row>
    <row r="74" spans="1:9" s="66" customFormat="1" ht="13.5" customHeight="1">
      <c r="A74" s="32" t="s">
        <v>27</v>
      </c>
      <c r="B74" s="13" t="s">
        <v>47</v>
      </c>
      <c r="C74" s="12" t="s">
        <v>56</v>
      </c>
      <c r="D74" s="12" t="s">
        <v>74</v>
      </c>
      <c r="E74" s="12" t="s">
        <v>62</v>
      </c>
      <c r="F74" s="12"/>
      <c r="G74" s="69">
        <f>G75+G82</f>
        <v>1034.608</v>
      </c>
      <c r="H74" s="69">
        <f>H75+H82</f>
        <v>203</v>
      </c>
      <c r="I74" s="69">
        <f>I75+I82</f>
        <v>203</v>
      </c>
    </row>
    <row r="75" spans="1:9" s="66" customFormat="1" ht="13.5" customHeight="1">
      <c r="A75" s="26" t="s">
        <v>28</v>
      </c>
      <c r="B75" s="7" t="s">
        <v>47</v>
      </c>
      <c r="C75" s="8" t="s">
        <v>56</v>
      </c>
      <c r="D75" s="8" t="s">
        <v>74</v>
      </c>
      <c r="E75" s="8" t="s">
        <v>99</v>
      </c>
      <c r="F75" s="8"/>
      <c r="G75" s="71">
        <f>G76</f>
        <v>562.5</v>
      </c>
      <c r="H75" s="71">
        <f>H76</f>
        <v>203</v>
      </c>
      <c r="I75" s="71">
        <f>I76</f>
        <v>203</v>
      </c>
    </row>
    <row r="76" spans="1:9" s="66" customFormat="1" ht="13.5" customHeight="1">
      <c r="A76" s="26" t="s">
        <v>28</v>
      </c>
      <c r="B76" s="7" t="s">
        <v>47</v>
      </c>
      <c r="C76" s="8" t="s">
        <v>56</v>
      </c>
      <c r="D76" s="8" t="s">
        <v>74</v>
      </c>
      <c r="E76" s="8" t="s">
        <v>65</v>
      </c>
      <c r="F76" s="8"/>
      <c r="G76" s="71">
        <f>G79+G77</f>
        <v>562.5</v>
      </c>
      <c r="H76" s="71">
        <f>H79+H77</f>
        <v>203</v>
      </c>
      <c r="I76" s="71">
        <f>I79+I77</f>
        <v>203</v>
      </c>
    </row>
    <row r="77" spans="1:9" s="66" customFormat="1" ht="16.5" customHeight="1">
      <c r="A77" s="26" t="s">
        <v>116</v>
      </c>
      <c r="B77" s="7" t="s">
        <v>47</v>
      </c>
      <c r="C77" s="8" t="s">
        <v>56</v>
      </c>
      <c r="D77" s="8" t="s">
        <v>74</v>
      </c>
      <c r="E77" s="8" t="s">
        <v>79</v>
      </c>
      <c r="F77" s="8"/>
      <c r="G77" s="71">
        <f>G78</f>
        <v>532.5</v>
      </c>
      <c r="H77" s="71">
        <f>H78</f>
        <v>203</v>
      </c>
      <c r="I77" s="71">
        <f>I78</f>
        <v>203</v>
      </c>
    </row>
    <row r="78" spans="1:9" s="66" customFormat="1" ht="17.25" customHeight="1">
      <c r="A78" s="26" t="s">
        <v>110</v>
      </c>
      <c r="B78" s="7" t="s">
        <v>47</v>
      </c>
      <c r="C78" s="8" t="s">
        <v>56</v>
      </c>
      <c r="D78" s="8" t="s">
        <v>74</v>
      </c>
      <c r="E78" s="8" t="s">
        <v>79</v>
      </c>
      <c r="F78" s="8" t="s">
        <v>64</v>
      </c>
      <c r="G78" s="71">
        <v>532.5</v>
      </c>
      <c r="H78" s="71">
        <v>203</v>
      </c>
      <c r="I78" s="71">
        <v>203</v>
      </c>
    </row>
    <row r="79" spans="1:9" s="66" customFormat="1" ht="18" customHeight="1">
      <c r="A79" s="26" t="s">
        <v>172</v>
      </c>
      <c r="B79" s="7" t="s">
        <v>47</v>
      </c>
      <c r="C79" s="8" t="s">
        <v>56</v>
      </c>
      <c r="D79" s="8" t="s">
        <v>74</v>
      </c>
      <c r="E79" s="8" t="s">
        <v>171</v>
      </c>
      <c r="F79" s="8"/>
      <c r="G79" s="71">
        <f>G80</f>
        <v>30</v>
      </c>
      <c r="H79" s="71">
        <f>H80</f>
        <v>0</v>
      </c>
      <c r="I79" s="71">
        <f>I80</f>
        <v>0</v>
      </c>
    </row>
    <row r="80" spans="1:9" s="66" customFormat="1" ht="16.5" customHeight="1">
      <c r="A80" s="26" t="s">
        <v>110</v>
      </c>
      <c r="B80" s="7" t="s">
        <v>47</v>
      </c>
      <c r="C80" s="8" t="s">
        <v>56</v>
      </c>
      <c r="D80" s="8" t="s">
        <v>74</v>
      </c>
      <c r="E80" s="8" t="s">
        <v>171</v>
      </c>
      <c r="F80" s="8" t="s">
        <v>64</v>
      </c>
      <c r="G80" s="71">
        <v>30</v>
      </c>
      <c r="H80" s="71">
        <v>0</v>
      </c>
      <c r="I80" s="71">
        <v>0</v>
      </c>
    </row>
    <row r="81" spans="1:9" s="66" customFormat="1" ht="22.5" customHeight="1">
      <c r="A81" s="53" t="s">
        <v>357</v>
      </c>
      <c r="B81" s="7" t="s">
        <v>47</v>
      </c>
      <c r="C81" s="8" t="s">
        <v>56</v>
      </c>
      <c r="D81" s="8" t="s">
        <v>74</v>
      </c>
      <c r="E81" s="8" t="s">
        <v>358</v>
      </c>
      <c r="F81" s="8"/>
      <c r="G81" s="71">
        <f>G82</f>
        <v>472.108</v>
      </c>
      <c r="H81" s="71">
        <f>H82</f>
        <v>0</v>
      </c>
      <c r="I81" s="71">
        <f>I82</f>
        <v>0</v>
      </c>
    </row>
    <row r="82" spans="1:9" s="66" customFormat="1" ht="16.5" customHeight="1">
      <c r="A82" s="53" t="s">
        <v>296</v>
      </c>
      <c r="B82" s="7" t="s">
        <v>47</v>
      </c>
      <c r="C82" s="8" t="s">
        <v>56</v>
      </c>
      <c r="D82" s="8" t="s">
        <v>74</v>
      </c>
      <c r="E82" s="8" t="s">
        <v>358</v>
      </c>
      <c r="F82" s="8" t="s">
        <v>298</v>
      </c>
      <c r="G82" s="63">
        <v>472.108</v>
      </c>
      <c r="H82" s="71">
        <v>0</v>
      </c>
      <c r="I82" s="71">
        <v>0</v>
      </c>
    </row>
    <row r="83" spans="1:9" s="66" customFormat="1" ht="15.75" customHeight="1">
      <c r="A83" s="24" t="s">
        <v>3</v>
      </c>
      <c r="B83" s="13" t="s">
        <v>47</v>
      </c>
      <c r="C83" s="12" t="s">
        <v>69</v>
      </c>
      <c r="D83" s="12" t="s">
        <v>57</v>
      </c>
      <c r="E83" s="12"/>
      <c r="F83" s="12"/>
      <c r="G83" s="69">
        <f>G84</f>
        <v>594.7</v>
      </c>
      <c r="H83" s="69">
        <f>H84</f>
        <v>594.7</v>
      </c>
      <c r="I83" s="69">
        <f>I84</f>
        <v>594.7</v>
      </c>
    </row>
    <row r="84" spans="1:9" s="66" customFormat="1" ht="15" customHeight="1">
      <c r="A84" s="24" t="s">
        <v>16</v>
      </c>
      <c r="B84" s="13" t="s">
        <v>47</v>
      </c>
      <c r="C84" s="12" t="s">
        <v>69</v>
      </c>
      <c r="D84" s="12" t="s">
        <v>73</v>
      </c>
      <c r="E84" s="8"/>
      <c r="F84" s="8"/>
      <c r="G84" s="71">
        <f>G88</f>
        <v>594.7</v>
      </c>
      <c r="H84" s="71">
        <f>H88</f>
        <v>594.7</v>
      </c>
      <c r="I84" s="71">
        <f>I88</f>
        <v>594.7</v>
      </c>
    </row>
    <row r="85" spans="1:9" s="66" customFormat="1" ht="18" customHeight="1">
      <c r="A85" s="26" t="s">
        <v>27</v>
      </c>
      <c r="B85" s="7" t="s">
        <v>47</v>
      </c>
      <c r="C85" s="8" t="s">
        <v>69</v>
      </c>
      <c r="D85" s="8" t="s">
        <v>73</v>
      </c>
      <c r="E85" s="8" t="s">
        <v>62</v>
      </c>
      <c r="F85" s="8"/>
      <c r="G85" s="71">
        <f aca="true" t="shared" si="8" ref="G85:I87">G86</f>
        <v>594.7</v>
      </c>
      <c r="H85" s="71">
        <f t="shared" si="8"/>
        <v>594.7</v>
      </c>
      <c r="I85" s="71">
        <f t="shared" si="8"/>
        <v>594.7</v>
      </c>
    </row>
    <row r="86" spans="1:9" s="66" customFormat="1" ht="15" customHeight="1">
      <c r="A86" s="26" t="s">
        <v>28</v>
      </c>
      <c r="B86" s="7" t="s">
        <v>47</v>
      </c>
      <c r="C86" s="8" t="s">
        <v>69</v>
      </c>
      <c r="D86" s="8" t="s">
        <v>73</v>
      </c>
      <c r="E86" s="8" t="s">
        <v>99</v>
      </c>
      <c r="F86" s="8"/>
      <c r="G86" s="71">
        <f t="shared" si="8"/>
        <v>594.7</v>
      </c>
      <c r="H86" s="71">
        <f t="shared" si="8"/>
        <v>594.7</v>
      </c>
      <c r="I86" s="71">
        <f t="shared" si="8"/>
        <v>594.7</v>
      </c>
    </row>
    <row r="87" spans="1:9" s="66" customFormat="1" ht="15" customHeight="1">
      <c r="A87" s="26" t="s">
        <v>28</v>
      </c>
      <c r="B87" s="7" t="s">
        <v>47</v>
      </c>
      <c r="C87" s="8" t="s">
        <v>69</v>
      </c>
      <c r="D87" s="8" t="s">
        <v>73</v>
      </c>
      <c r="E87" s="8" t="s">
        <v>65</v>
      </c>
      <c r="F87" s="8"/>
      <c r="G87" s="71">
        <f t="shared" si="8"/>
        <v>594.7</v>
      </c>
      <c r="H87" s="71">
        <f t="shared" si="8"/>
        <v>594.7</v>
      </c>
      <c r="I87" s="71">
        <f t="shared" si="8"/>
        <v>594.7</v>
      </c>
    </row>
    <row r="88" spans="1:9" s="66" customFormat="1" ht="25.5" customHeight="1">
      <c r="A88" s="26" t="s">
        <v>85</v>
      </c>
      <c r="B88" s="7" t="s">
        <v>47</v>
      </c>
      <c r="C88" s="8" t="s">
        <v>69</v>
      </c>
      <c r="D88" s="8" t="s">
        <v>73</v>
      </c>
      <c r="E88" s="8" t="s">
        <v>202</v>
      </c>
      <c r="F88" s="8"/>
      <c r="G88" s="71">
        <f>G89+G90</f>
        <v>594.7</v>
      </c>
      <c r="H88" s="71">
        <f>H89+H90</f>
        <v>594.7</v>
      </c>
      <c r="I88" s="71">
        <f>I89+I90</f>
        <v>594.7</v>
      </c>
    </row>
    <row r="89" spans="1:9" s="66" customFormat="1" ht="17.25" customHeight="1">
      <c r="A89" s="26" t="s">
        <v>126</v>
      </c>
      <c r="B89" s="7" t="s">
        <v>47</v>
      </c>
      <c r="C89" s="8" t="s">
        <v>69</v>
      </c>
      <c r="D89" s="8" t="s">
        <v>73</v>
      </c>
      <c r="E89" s="8" t="s">
        <v>202</v>
      </c>
      <c r="F89" s="8" t="s">
        <v>59</v>
      </c>
      <c r="G89" s="71">
        <v>584.7</v>
      </c>
      <c r="H89" s="71">
        <v>584.7</v>
      </c>
      <c r="I89" s="71">
        <v>584.7</v>
      </c>
    </row>
    <row r="90" spans="1:9" s="66" customFormat="1" ht="18.75" customHeight="1">
      <c r="A90" s="26" t="s">
        <v>110</v>
      </c>
      <c r="B90" s="7" t="s">
        <v>47</v>
      </c>
      <c r="C90" s="8" t="s">
        <v>69</v>
      </c>
      <c r="D90" s="8" t="s">
        <v>73</v>
      </c>
      <c r="E90" s="8" t="s">
        <v>202</v>
      </c>
      <c r="F90" s="8" t="s">
        <v>64</v>
      </c>
      <c r="G90" s="71">
        <v>10</v>
      </c>
      <c r="H90" s="71">
        <v>10</v>
      </c>
      <c r="I90" s="71">
        <v>10</v>
      </c>
    </row>
    <row r="91" spans="1:9" s="66" customFormat="1" ht="21" customHeight="1">
      <c r="A91" s="24" t="s">
        <v>10</v>
      </c>
      <c r="B91" s="13" t="s">
        <v>47</v>
      </c>
      <c r="C91" s="12" t="s">
        <v>73</v>
      </c>
      <c r="D91" s="12" t="s">
        <v>57</v>
      </c>
      <c r="E91" s="12"/>
      <c r="F91" s="12"/>
      <c r="G91" s="69">
        <f>G92+G99</f>
        <v>2455.575</v>
      </c>
      <c r="H91" s="69">
        <f>H92+H99</f>
        <v>2014.105</v>
      </c>
      <c r="I91" s="69">
        <f>I92+I99</f>
        <v>2094.5280000000002</v>
      </c>
    </row>
    <row r="92" spans="1:9" s="66" customFormat="1" ht="28.5" customHeight="1">
      <c r="A92" s="32" t="s">
        <v>373</v>
      </c>
      <c r="B92" s="13" t="s">
        <v>47</v>
      </c>
      <c r="C92" s="12" t="s">
        <v>73</v>
      </c>
      <c r="D92" s="12" t="s">
        <v>80</v>
      </c>
      <c r="E92" s="12"/>
      <c r="F92" s="12"/>
      <c r="G92" s="69">
        <f aca="true" t="shared" si="9" ref="G92:I96">G93</f>
        <v>518.8</v>
      </c>
      <c r="H92" s="69">
        <f t="shared" si="9"/>
        <v>0</v>
      </c>
      <c r="I92" s="69">
        <f t="shared" si="9"/>
        <v>0</v>
      </c>
    </row>
    <row r="93" spans="1:9" s="66" customFormat="1" ht="36" customHeight="1">
      <c r="A93" s="32" t="s">
        <v>316</v>
      </c>
      <c r="B93" s="13" t="s">
        <v>47</v>
      </c>
      <c r="C93" s="12" t="s">
        <v>73</v>
      </c>
      <c r="D93" s="12" t="s">
        <v>80</v>
      </c>
      <c r="E93" s="12" t="s">
        <v>158</v>
      </c>
      <c r="F93" s="12"/>
      <c r="G93" s="69">
        <f t="shared" si="9"/>
        <v>518.8</v>
      </c>
      <c r="H93" s="69">
        <f t="shared" si="9"/>
        <v>0</v>
      </c>
      <c r="I93" s="69">
        <f t="shared" si="9"/>
        <v>0</v>
      </c>
    </row>
    <row r="94" spans="1:9" s="66" customFormat="1" ht="26.25" customHeight="1">
      <c r="A94" s="26" t="s">
        <v>315</v>
      </c>
      <c r="B94" s="7" t="s">
        <v>47</v>
      </c>
      <c r="C94" s="8" t="s">
        <v>73</v>
      </c>
      <c r="D94" s="8" t="s">
        <v>80</v>
      </c>
      <c r="E94" s="8" t="s">
        <v>159</v>
      </c>
      <c r="F94" s="8"/>
      <c r="G94" s="71">
        <f t="shared" si="9"/>
        <v>518.8</v>
      </c>
      <c r="H94" s="71">
        <f t="shared" si="9"/>
        <v>0</v>
      </c>
      <c r="I94" s="71">
        <f t="shared" si="9"/>
        <v>0</v>
      </c>
    </row>
    <row r="95" spans="1:9" s="66" customFormat="1" ht="24" customHeight="1">
      <c r="A95" s="26" t="s">
        <v>197</v>
      </c>
      <c r="B95" s="7" t="s">
        <v>47</v>
      </c>
      <c r="C95" s="8" t="s">
        <v>73</v>
      </c>
      <c r="D95" s="8" t="s">
        <v>80</v>
      </c>
      <c r="E95" s="8" t="s">
        <v>160</v>
      </c>
      <c r="F95" s="8"/>
      <c r="G95" s="71">
        <f t="shared" si="9"/>
        <v>518.8</v>
      </c>
      <c r="H95" s="71">
        <f t="shared" si="9"/>
        <v>0</v>
      </c>
      <c r="I95" s="71">
        <f t="shared" si="9"/>
        <v>0</v>
      </c>
    </row>
    <row r="96" spans="1:9" s="66" customFormat="1" ht="18.75" customHeight="1">
      <c r="A96" s="26" t="s">
        <v>198</v>
      </c>
      <c r="B96" s="7" t="s">
        <v>47</v>
      </c>
      <c r="C96" s="8" t="s">
        <v>73</v>
      </c>
      <c r="D96" s="8" t="s">
        <v>80</v>
      </c>
      <c r="E96" s="8" t="s">
        <v>161</v>
      </c>
      <c r="F96" s="8"/>
      <c r="G96" s="71">
        <f>G97+G98</f>
        <v>518.8</v>
      </c>
      <c r="H96" s="71">
        <f t="shared" si="9"/>
        <v>0</v>
      </c>
      <c r="I96" s="71">
        <f t="shared" si="9"/>
        <v>0</v>
      </c>
    </row>
    <row r="97" spans="1:9" s="66" customFormat="1" ht="16.5" customHeight="1">
      <c r="A97" s="26" t="s">
        <v>110</v>
      </c>
      <c r="B97" s="7" t="s">
        <v>47</v>
      </c>
      <c r="C97" s="8" t="s">
        <v>73</v>
      </c>
      <c r="D97" s="8" t="s">
        <v>80</v>
      </c>
      <c r="E97" s="8" t="s">
        <v>161</v>
      </c>
      <c r="F97" s="8" t="s">
        <v>64</v>
      </c>
      <c r="G97" s="63">
        <v>468.8</v>
      </c>
      <c r="H97" s="71">
        <v>0</v>
      </c>
      <c r="I97" s="71">
        <v>0</v>
      </c>
    </row>
    <row r="98" spans="1:9" s="66" customFormat="1" ht="16.5" customHeight="1">
      <c r="A98" s="53" t="s">
        <v>296</v>
      </c>
      <c r="B98" s="7" t="s">
        <v>47</v>
      </c>
      <c r="C98" s="8" t="s">
        <v>73</v>
      </c>
      <c r="D98" s="8" t="s">
        <v>80</v>
      </c>
      <c r="E98" s="8" t="s">
        <v>161</v>
      </c>
      <c r="F98" s="8" t="s">
        <v>298</v>
      </c>
      <c r="G98" s="63">
        <v>50</v>
      </c>
      <c r="H98" s="71">
        <v>0</v>
      </c>
      <c r="I98" s="71">
        <v>0</v>
      </c>
    </row>
    <row r="99" spans="1:9" s="66" customFormat="1" ht="28.5" customHeight="1">
      <c r="A99" s="24" t="s">
        <v>25</v>
      </c>
      <c r="B99" s="13" t="s">
        <v>47</v>
      </c>
      <c r="C99" s="12" t="s">
        <v>73</v>
      </c>
      <c r="D99" s="12" t="s">
        <v>103</v>
      </c>
      <c r="E99" s="12"/>
      <c r="F99" s="12"/>
      <c r="G99" s="69">
        <f aca="true" t="shared" si="10" ref="G99:I102">G100</f>
        <v>1936.775</v>
      </c>
      <c r="H99" s="69">
        <f t="shared" si="10"/>
        <v>2014.105</v>
      </c>
      <c r="I99" s="69">
        <f t="shared" si="10"/>
        <v>2094.5280000000002</v>
      </c>
    </row>
    <row r="100" spans="1:9" s="66" customFormat="1" ht="18" customHeight="1">
      <c r="A100" s="26" t="s">
        <v>112</v>
      </c>
      <c r="B100" s="7" t="s">
        <v>47</v>
      </c>
      <c r="C100" s="8" t="s">
        <v>73</v>
      </c>
      <c r="D100" s="8" t="s">
        <v>103</v>
      </c>
      <c r="E100" s="8" t="s">
        <v>107</v>
      </c>
      <c r="F100" s="12"/>
      <c r="G100" s="71">
        <f t="shared" si="10"/>
        <v>1936.775</v>
      </c>
      <c r="H100" s="71">
        <f t="shared" si="10"/>
        <v>2014.105</v>
      </c>
      <c r="I100" s="71">
        <f t="shared" si="10"/>
        <v>2094.5280000000002</v>
      </c>
    </row>
    <row r="101" spans="1:9" s="66" customFormat="1" ht="17.25" customHeight="1">
      <c r="A101" s="26" t="s">
        <v>26</v>
      </c>
      <c r="B101" s="7" t="s">
        <v>47</v>
      </c>
      <c r="C101" s="8" t="s">
        <v>73</v>
      </c>
      <c r="D101" s="8" t="s">
        <v>103</v>
      </c>
      <c r="E101" s="8" t="s">
        <v>61</v>
      </c>
      <c r="F101" s="12"/>
      <c r="G101" s="71">
        <f t="shared" si="10"/>
        <v>1936.775</v>
      </c>
      <c r="H101" s="71">
        <f t="shared" si="10"/>
        <v>2014.105</v>
      </c>
      <c r="I101" s="71">
        <f t="shared" si="10"/>
        <v>2094.5280000000002</v>
      </c>
    </row>
    <row r="102" spans="1:9" s="66" customFormat="1" ht="15.75" customHeight="1">
      <c r="A102" s="26" t="s">
        <v>28</v>
      </c>
      <c r="B102" s="7" t="s">
        <v>47</v>
      </c>
      <c r="C102" s="8" t="s">
        <v>73</v>
      </c>
      <c r="D102" s="8" t="s">
        <v>103</v>
      </c>
      <c r="E102" s="8" t="s">
        <v>72</v>
      </c>
      <c r="F102" s="12"/>
      <c r="G102" s="71">
        <f t="shared" si="10"/>
        <v>1936.775</v>
      </c>
      <c r="H102" s="71">
        <f t="shared" si="10"/>
        <v>2014.105</v>
      </c>
      <c r="I102" s="71">
        <f t="shared" si="10"/>
        <v>2094.5280000000002</v>
      </c>
    </row>
    <row r="103" spans="1:9" s="66" customFormat="1" ht="16.5" customHeight="1">
      <c r="A103" s="26" t="s">
        <v>114</v>
      </c>
      <c r="B103" s="7" t="s">
        <v>47</v>
      </c>
      <c r="C103" s="8" t="s">
        <v>73</v>
      </c>
      <c r="D103" s="8" t="s">
        <v>103</v>
      </c>
      <c r="E103" s="8" t="s">
        <v>113</v>
      </c>
      <c r="F103" s="10"/>
      <c r="G103" s="71">
        <f>G104+G107</f>
        <v>1936.775</v>
      </c>
      <c r="H103" s="71">
        <f>H104+H107</f>
        <v>2014.105</v>
      </c>
      <c r="I103" s="71">
        <f>I104+I107</f>
        <v>2094.5280000000002</v>
      </c>
    </row>
    <row r="104" spans="1:9" s="66" customFormat="1" ht="24" customHeight="1">
      <c r="A104" s="26" t="s">
        <v>38</v>
      </c>
      <c r="B104" s="7" t="s">
        <v>47</v>
      </c>
      <c r="C104" s="8" t="s">
        <v>73</v>
      </c>
      <c r="D104" s="8" t="s">
        <v>103</v>
      </c>
      <c r="E104" s="8" t="s">
        <v>115</v>
      </c>
      <c r="F104" s="10"/>
      <c r="G104" s="71">
        <f>G105+G106</f>
        <v>1933.255</v>
      </c>
      <c r="H104" s="71">
        <f>H105+H106</f>
        <v>2010.585</v>
      </c>
      <c r="I104" s="71">
        <f>I105+I106</f>
        <v>2091.0080000000003</v>
      </c>
    </row>
    <row r="105" spans="1:9" s="66" customFormat="1" ht="19.5" customHeight="1">
      <c r="A105" s="26" t="s">
        <v>63</v>
      </c>
      <c r="B105" s="7" t="s">
        <v>47</v>
      </c>
      <c r="C105" s="8" t="s">
        <v>73</v>
      </c>
      <c r="D105" s="8" t="s">
        <v>103</v>
      </c>
      <c r="E105" s="8" t="s">
        <v>115</v>
      </c>
      <c r="F105" s="8" t="s">
        <v>59</v>
      </c>
      <c r="G105" s="71">
        <v>1836.595</v>
      </c>
      <c r="H105" s="71">
        <v>1910.055</v>
      </c>
      <c r="I105" s="71">
        <v>1986.458</v>
      </c>
    </row>
    <row r="106" spans="1:9" s="66" customFormat="1" ht="16.5" customHeight="1">
      <c r="A106" s="26" t="s">
        <v>110</v>
      </c>
      <c r="B106" s="7" t="s">
        <v>47</v>
      </c>
      <c r="C106" s="8" t="s">
        <v>73</v>
      </c>
      <c r="D106" s="8" t="s">
        <v>103</v>
      </c>
      <c r="E106" s="8" t="s">
        <v>115</v>
      </c>
      <c r="F106" s="8" t="s">
        <v>64</v>
      </c>
      <c r="G106" s="71">
        <v>96.66</v>
      </c>
      <c r="H106" s="71">
        <v>100.53</v>
      </c>
      <c r="I106" s="71">
        <v>104.55</v>
      </c>
    </row>
    <row r="107" spans="1:9" s="66" customFormat="1" ht="23.25" customHeight="1">
      <c r="A107" s="26" t="s">
        <v>173</v>
      </c>
      <c r="B107" s="7" t="s">
        <v>47</v>
      </c>
      <c r="C107" s="8" t="s">
        <v>73</v>
      </c>
      <c r="D107" s="8" t="s">
        <v>103</v>
      </c>
      <c r="E107" s="8" t="s">
        <v>174</v>
      </c>
      <c r="F107" s="8"/>
      <c r="G107" s="71">
        <f>G108</f>
        <v>3.52</v>
      </c>
      <c r="H107" s="71">
        <f>H108</f>
        <v>3.52</v>
      </c>
      <c r="I107" s="71">
        <f>I108</f>
        <v>3.52</v>
      </c>
    </row>
    <row r="108" spans="1:9" s="66" customFormat="1" ht="17.25" customHeight="1">
      <c r="A108" s="26" t="s">
        <v>110</v>
      </c>
      <c r="B108" s="7" t="s">
        <v>47</v>
      </c>
      <c r="C108" s="8" t="s">
        <v>73</v>
      </c>
      <c r="D108" s="8" t="s">
        <v>103</v>
      </c>
      <c r="E108" s="8" t="s">
        <v>174</v>
      </c>
      <c r="F108" s="8" t="s">
        <v>64</v>
      </c>
      <c r="G108" s="71">
        <v>3.52</v>
      </c>
      <c r="H108" s="71">
        <v>3.52</v>
      </c>
      <c r="I108" s="71">
        <v>3.52</v>
      </c>
    </row>
    <row r="109" spans="1:9" s="66" customFormat="1" ht="18" customHeight="1">
      <c r="A109" s="24" t="s">
        <v>4</v>
      </c>
      <c r="B109" s="13" t="s">
        <v>47</v>
      </c>
      <c r="C109" s="12" t="s">
        <v>58</v>
      </c>
      <c r="D109" s="12" t="s">
        <v>57</v>
      </c>
      <c r="E109" s="12"/>
      <c r="F109" s="12"/>
      <c r="G109" s="69">
        <f>G110+G129</f>
        <v>47009.10884000001</v>
      </c>
      <c r="H109" s="69">
        <f>H110+H129</f>
        <v>1719.38</v>
      </c>
      <c r="I109" s="69">
        <f>I110+I129</f>
        <v>1719.3836</v>
      </c>
    </row>
    <row r="110" spans="1:9" s="66" customFormat="1" ht="16.5" customHeight="1">
      <c r="A110" s="24" t="s">
        <v>111</v>
      </c>
      <c r="B110" s="13" t="s">
        <v>47</v>
      </c>
      <c r="C110" s="12" t="s">
        <v>58</v>
      </c>
      <c r="D110" s="12" t="s">
        <v>106</v>
      </c>
      <c r="E110" s="12"/>
      <c r="F110" s="12"/>
      <c r="G110" s="70">
        <f>G111+G116</f>
        <v>43702.058840000005</v>
      </c>
      <c r="H110" s="70">
        <f>H111+H116</f>
        <v>1719.38</v>
      </c>
      <c r="I110" s="70">
        <f>I111+I116</f>
        <v>1719.3836</v>
      </c>
    </row>
    <row r="111" spans="1:9" s="66" customFormat="1" ht="27" customHeight="1">
      <c r="A111" s="32" t="s">
        <v>178</v>
      </c>
      <c r="B111" s="13" t="s">
        <v>47</v>
      </c>
      <c r="C111" s="12" t="s">
        <v>58</v>
      </c>
      <c r="D111" s="12" t="s">
        <v>106</v>
      </c>
      <c r="E111" s="12" t="s">
        <v>196</v>
      </c>
      <c r="F111" s="12"/>
      <c r="G111" s="70">
        <f aca="true" t="shared" si="11" ref="G111:I112">G112</f>
        <v>2195.462</v>
      </c>
      <c r="H111" s="70">
        <f t="shared" si="11"/>
        <v>0</v>
      </c>
      <c r="I111" s="70">
        <f t="shared" si="11"/>
        <v>0</v>
      </c>
    </row>
    <row r="112" spans="1:9" s="66" customFormat="1" ht="23.25" customHeight="1">
      <c r="A112" s="26" t="s">
        <v>162</v>
      </c>
      <c r="B112" s="7" t="s">
        <v>47</v>
      </c>
      <c r="C112" s="8" t="s">
        <v>58</v>
      </c>
      <c r="D112" s="8" t="s">
        <v>106</v>
      </c>
      <c r="E112" s="8" t="s">
        <v>203</v>
      </c>
      <c r="F112" s="8"/>
      <c r="G112" s="72">
        <f t="shared" si="11"/>
        <v>2195.462</v>
      </c>
      <c r="H112" s="72">
        <f t="shared" si="11"/>
        <v>0</v>
      </c>
      <c r="I112" s="72">
        <f t="shared" si="11"/>
        <v>0</v>
      </c>
    </row>
    <row r="113" spans="1:9" s="66" customFormat="1" ht="17.25" customHeight="1">
      <c r="A113" s="26" t="s">
        <v>163</v>
      </c>
      <c r="B113" s="7" t="s">
        <v>47</v>
      </c>
      <c r="C113" s="8" t="s">
        <v>58</v>
      </c>
      <c r="D113" s="8" t="s">
        <v>106</v>
      </c>
      <c r="E113" s="8" t="s">
        <v>204</v>
      </c>
      <c r="F113" s="8"/>
      <c r="G113" s="72">
        <f>G114</f>
        <v>2195.462</v>
      </c>
      <c r="H113" s="72">
        <f>H114+H115</f>
        <v>0</v>
      </c>
      <c r="I113" s="72">
        <f>I114+I115</f>
        <v>0</v>
      </c>
    </row>
    <row r="114" spans="1:9" s="66" customFormat="1" ht="15.75" customHeight="1">
      <c r="A114" s="26" t="s">
        <v>164</v>
      </c>
      <c r="B114" s="7" t="s">
        <v>47</v>
      </c>
      <c r="C114" s="8" t="s">
        <v>58</v>
      </c>
      <c r="D114" s="8" t="s">
        <v>106</v>
      </c>
      <c r="E114" s="8" t="s">
        <v>205</v>
      </c>
      <c r="F114" s="8"/>
      <c r="G114" s="72">
        <f>G115</f>
        <v>2195.462</v>
      </c>
      <c r="H114" s="72">
        <f>H115</f>
        <v>0</v>
      </c>
      <c r="I114" s="72">
        <f>I115</f>
        <v>0</v>
      </c>
    </row>
    <row r="115" spans="1:9" s="66" customFormat="1" ht="16.5" customHeight="1">
      <c r="A115" s="26" t="s">
        <v>88</v>
      </c>
      <c r="B115" s="7" t="s">
        <v>47</v>
      </c>
      <c r="C115" s="8" t="s">
        <v>58</v>
      </c>
      <c r="D115" s="8" t="s">
        <v>106</v>
      </c>
      <c r="E115" s="8" t="s">
        <v>205</v>
      </c>
      <c r="F115" s="8" t="s">
        <v>84</v>
      </c>
      <c r="G115" s="72">
        <v>2195.462</v>
      </c>
      <c r="H115" s="72">
        <v>0</v>
      </c>
      <c r="I115" s="72">
        <v>0</v>
      </c>
    </row>
    <row r="116" spans="1:9" ht="36" customHeight="1">
      <c r="A116" s="32" t="s">
        <v>287</v>
      </c>
      <c r="B116" s="13" t="s">
        <v>47</v>
      </c>
      <c r="C116" s="12" t="s">
        <v>58</v>
      </c>
      <c r="D116" s="12" t="s">
        <v>106</v>
      </c>
      <c r="E116" s="12" t="s">
        <v>100</v>
      </c>
      <c r="F116" s="12"/>
      <c r="G116" s="69">
        <f aca="true" t="shared" si="12" ref="G116:I117">G117</f>
        <v>41506.596840000006</v>
      </c>
      <c r="H116" s="69">
        <f t="shared" si="12"/>
        <v>1719.38</v>
      </c>
      <c r="I116" s="69">
        <f t="shared" si="12"/>
        <v>1719.3836</v>
      </c>
    </row>
    <row r="117" spans="1:9" ht="25.5" customHeight="1">
      <c r="A117" s="26" t="s">
        <v>86</v>
      </c>
      <c r="B117" s="7" t="s">
        <v>47</v>
      </c>
      <c r="C117" s="8" t="s">
        <v>58</v>
      </c>
      <c r="D117" s="8" t="s">
        <v>106</v>
      </c>
      <c r="E117" s="8" t="s">
        <v>101</v>
      </c>
      <c r="F117" s="8"/>
      <c r="G117" s="71">
        <f t="shared" si="12"/>
        <v>41506.596840000006</v>
      </c>
      <c r="H117" s="71">
        <f t="shared" si="12"/>
        <v>1719.38</v>
      </c>
      <c r="I117" s="71">
        <f t="shared" si="12"/>
        <v>1719.3836</v>
      </c>
    </row>
    <row r="118" spans="1:9" ht="27.75" customHeight="1">
      <c r="A118" s="26" t="s">
        <v>87</v>
      </c>
      <c r="B118" s="7" t="s">
        <v>47</v>
      </c>
      <c r="C118" s="8" t="s">
        <v>58</v>
      </c>
      <c r="D118" s="8" t="s">
        <v>106</v>
      </c>
      <c r="E118" s="8" t="s">
        <v>102</v>
      </c>
      <c r="F118" s="8"/>
      <c r="G118" s="71">
        <f>G119+G121+G124+G126+G128</f>
        <v>41506.596840000006</v>
      </c>
      <c r="H118" s="71">
        <f>H119+H121+H124+H126+H128</f>
        <v>1719.38</v>
      </c>
      <c r="I118" s="71">
        <f>I119+I121+I124+I126+I128</f>
        <v>1719.3836</v>
      </c>
    </row>
    <row r="119" spans="1:9" s="66" customFormat="1" ht="15.75" customHeight="1">
      <c r="A119" s="26" t="s">
        <v>199</v>
      </c>
      <c r="B119" s="7" t="s">
        <v>47</v>
      </c>
      <c r="C119" s="8" t="s">
        <v>58</v>
      </c>
      <c r="D119" s="8" t="s">
        <v>106</v>
      </c>
      <c r="E119" s="8" t="s">
        <v>125</v>
      </c>
      <c r="F119" s="8"/>
      <c r="G119" s="71">
        <f>G120</f>
        <v>2252.76</v>
      </c>
      <c r="H119" s="71">
        <f>H120</f>
        <v>1419.38</v>
      </c>
      <c r="I119" s="71">
        <f>I120</f>
        <v>1419.3836</v>
      </c>
    </row>
    <row r="120" spans="1:9" s="66" customFormat="1" ht="18.75" customHeight="1">
      <c r="A120" s="26" t="s">
        <v>110</v>
      </c>
      <c r="B120" s="7" t="s">
        <v>47</v>
      </c>
      <c r="C120" s="8" t="s">
        <v>58</v>
      </c>
      <c r="D120" s="8" t="s">
        <v>106</v>
      </c>
      <c r="E120" s="8" t="s">
        <v>125</v>
      </c>
      <c r="F120" s="8" t="s">
        <v>64</v>
      </c>
      <c r="G120" s="71">
        <v>2252.76</v>
      </c>
      <c r="H120" s="71">
        <v>1419.38</v>
      </c>
      <c r="I120" s="71">
        <v>1419.3836</v>
      </c>
    </row>
    <row r="121" spans="1:9" ht="23.25" customHeight="1">
      <c r="A121" s="26" t="s">
        <v>200</v>
      </c>
      <c r="B121" s="7" t="s">
        <v>47</v>
      </c>
      <c r="C121" s="8" t="s">
        <v>58</v>
      </c>
      <c r="D121" s="8" t="s">
        <v>106</v>
      </c>
      <c r="E121" s="8" t="s">
        <v>142</v>
      </c>
      <c r="F121" s="8"/>
      <c r="G121" s="71">
        <f>G122</f>
        <v>39053.83684</v>
      </c>
      <c r="H121" s="71">
        <f>H122</f>
        <v>100</v>
      </c>
      <c r="I121" s="71">
        <f>I122</f>
        <v>100</v>
      </c>
    </row>
    <row r="122" spans="1:9" ht="18" customHeight="1">
      <c r="A122" s="26" t="s">
        <v>110</v>
      </c>
      <c r="B122" s="7" t="s">
        <v>47</v>
      </c>
      <c r="C122" s="8" t="s">
        <v>58</v>
      </c>
      <c r="D122" s="8" t="s">
        <v>106</v>
      </c>
      <c r="E122" s="8" t="s">
        <v>142</v>
      </c>
      <c r="F122" s="8" t="s">
        <v>64</v>
      </c>
      <c r="G122" s="63">
        <v>39053.83684</v>
      </c>
      <c r="H122" s="71">
        <v>100</v>
      </c>
      <c r="I122" s="71">
        <v>100</v>
      </c>
    </row>
    <row r="123" spans="1:9" ht="18" customHeight="1">
      <c r="A123" s="26" t="s">
        <v>288</v>
      </c>
      <c r="B123" s="7" t="s">
        <v>47</v>
      </c>
      <c r="C123" s="8" t="s">
        <v>58</v>
      </c>
      <c r="D123" s="8" t="s">
        <v>106</v>
      </c>
      <c r="E123" s="8" t="s">
        <v>317</v>
      </c>
      <c r="F123" s="8"/>
      <c r="G123" s="71">
        <f>G124</f>
        <v>90</v>
      </c>
      <c r="H123" s="71">
        <f>H124</f>
        <v>90</v>
      </c>
      <c r="I123" s="71">
        <f>I124</f>
        <v>90</v>
      </c>
    </row>
    <row r="124" spans="1:9" ht="18" customHeight="1">
      <c r="A124" s="26" t="s">
        <v>88</v>
      </c>
      <c r="B124" s="7" t="s">
        <v>47</v>
      </c>
      <c r="C124" s="8" t="s">
        <v>58</v>
      </c>
      <c r="D124" s="8" t="s">
        <v>106</v>
      </c>
      <c r="E124" s="8" t="s">
        <v>317</v>
      </c>
      <c r="F124" s="8" t="s">
        <v>84</v>
      </c>
      <c r="G124" s="71">
        <v>90</v>
      </c>
      <c r="H124" s="71">
        <v>90</v>
      </c>
      <c r="I124" s="71">
        <v>90</v>
      </c>
    </row>
    <row r="125" spans="1:9" ht="18" customHeight="1">
      <c r="A125" s="26" t="s">
        <v>269</v>
      </c>
      <c r="B125" s="7" t="s">
        <v>47</v>
      </c>
      <c r="C125" s="8" t="s">
        <v>58</v>
      </c>
      <c r="D125" s="8" t="s">
        <v>106</v>
      </c>
      <c r="E125" s="8" t="s">
        <v>318</v>
      </c>
      <c r="F125" s="8"/>
      <c r="G125" s="71">
        <f>G126</f>
        <v>100</v>
      </c>
      <c r="H125" s="71">
        <f>H126</f>
        <v>100</v>
      </c>
      <c r="I125" s="71">
        <f>I126</f>
        <v>100</v>
      </c>
    </row>
    <row r="126" spans="1:9" ht="18" customHeight="1">
      <c r="A126" s="26" t="s">
        <v>110</v>
      </c>
      <c r="B126" s="7" t="s">
        <v>47</v>
      </c>
      <c r="C126" s="8" t="s">
        <v>58</v>
      </c>
      <c r="D126" s="8" t="s">
        <v>106</v>
      </c>
      <c r="E126" s="8" t="s">
        <v>318</v>
      </c>
      <c r="F126" s="8" t="s">
        <v>64</v>
      </c>
      <c r="G126" s="71">
        <v>100</v>
      </c>
      <c r="H126" s="71">
        <v>100</v>
      </c>
      <c r="I126" s="71">
        <v>100</v>
      </c>
    </row>
    <row r="127" spans="1:9" ht="18" customHeight="1">
      <c r="A127" s="26" t="s">
        <v>270</v>
      </c>
      <c r="B127" s="7" t="s">
        <v>47</v>
      </c>
      <c r="C127" s="8" t="s">
        <v>58</v>
      </c>
      <c r="D127" s="8" t="s">
        <v>106</v>
      </c>
      <c r="E127" s="8" t="s">
        <v>319</v>
      </c>
      <c r="F127" s="8"/>
      <c r="G127" s="71">
        <f>G128</f>
        <v>10</v>
      </c>
      <c r="H127" s="71">
        <f>H128</f>
        <v>10</v>
      </c>
      <c r="I127" s="71">
        <f>I128</f>
        <v>10</v>
      </c>
    </row>
    <row r="128" spans="1:9" ht="18" customHeight="1">
      <c r="A128" s="26" t="s">
        <v>110</v>
      </c>
      <c r="B128" s="7" t="s">
        <v>47</v>
      </c>
      <c r="C128" s="8" t="s">
        <v>58</v>
      </c>
      <c r="D128" s="8" t="s">
        <v>106</v>
      </c>
      <c r="E128" s="8" t="s">
        <v>319</v>
      </c>
      <c r="F128" s="8" t="s">
        <v>64</v>
      </c>
      <c r="G128" s="71">
        <v>10</v>
      </c>
      <c r="H128" s="71">
        <v>10</v>
      </c>
      <c r="I128" s="71">
        <v>10</v>
      </c>
    </row>
    <row r="129" spans="1:9" s="66" customFormat="1" ht="18" customHeight="1">
      <c r="A129" s="24" t="s">
        <v>179</v>
      </c>
      <c r="B129" s="13" t="s">
        <v>47</v>
      </c>
      <c r="C129" s="12" t="s">
        <v>58</v>
      </c>
      <c r="D129" s="12" t="s">
        <v>78</v>
      </c>
      <c r="E129" s="12"/>
      <c r="F129" s="12"/>
      <c r="G129" s="69">
        <f>G130+G135</f>
        <v>3307.05</v>
      </c>
      <c r="H129" s="69">
        <f aca="true" t="shared" si="13" ref="H129:I133">H130</f>
        <v>0</v>
      </c>
      <c r="I129" s="69">
        <f t="shared" si="13"/>
        <v>0</v>
      </c>
    </row>
    <row r="130" spans="1:9" s="66" customFormat="1" ht="16.5" customHeight="1">
      <c r="A130" s="35" t="s">
        <v>27</v>
      </c>
      <c r="B130" s="13" t="s">
        <v>47</v>
      </c>
      <c r="C130" s="8" t="s">
        <v>58</v>
      </c>
      <c r="D130" s="8" t="s">
        <v>78</v>
      </c>
      <c r="E130" s="8" t="s">
        <v>62</v>
      </c>
      <c r="F130" s="12"/>
      <c r="G130" s="69">
        <f>G131</f>
        <v>2340</v>
      </c>
      <c r="H130" s="69">
        <f t="shared" si="13"/>
        <v>0</v>
      </c>
      <c r="I130" s="69">
        <f t="shared" si="13"/>
        <v>0</v>
      </c>
    </row>
    <row r="131" spans="1:9" s="66" customFormat="1" ht="18.75" customHeight="1">
      <c r="A131" s="35" t="s">
        <v>28</v>
      </c>
      <c r="B131" s="7" t="s">
        <v>47</v>
      </c>
      <c r="C131" s="8" t="s">
        <v>58</v>
      </c>
      <c r="D131" s="8" t="s">
        <v>78</v>
      </c>
      <c r="E131" s="8" t="s">
        <v>99</v>
      </c>
      <c r="F131" s="12"/>
      <c r="G131" s="69">
        <f>G132</f>
        <v>2340</v>
      </c>
      <c r="H131" s="69">
        <f t="shared" si="13"/>
        <v>0</v>
      </c>
      <c r="I131" s="69">
        <f t="shared" si="13"/>
        <v>0</v>
      </c>
    </row>
    <row r="132" spans="1:9" s="66" customFormat="1" ht="18" customHeight="1">
      <c r="A132" s="35" t="s">
        <v>28</v>
      </c>
      <c r="B132" s="7" t="s">
        <v>47</v>
      </c>
      <c r="C132" s="8" t="s">
        <v>58</v>
      </c>
      <c r="D132" s="8" t="s">
        <v>78</v>
      </c>
      <c r="E132" s="8" t="s">
        <v>65</v>
      </c>
      <c r="F132" s="12"/>
      <c r="G132" s="69">
        <f>G133</f>
        <v>2340</v>
      </c>
      <c r="H132" s="69">
        <f t="shared" si="13"/>
        <v>0</v>
      </c>
      <c r="I132" s="69">
        <f t="shared" si="13"/>
        <v>0</v>
      </c>
    </row>
    <row r="133" spans="1:9" s="66" customFormat="1" ht="12.75" customHeight="1">
      <c r="A133" s="36" t="s">
        <v>180</v>
      </c>
      <c r="B133" s="7" t="s">
        <v>47</v>
      </c>
      <c r="C133" s="8" t="s">
        <v>58</v>
      </c>
      <c r="D133" s="8" t="s">
        <v>78</v>
      </c>
      <c r="E133" s="8" t="s">
        <v>207</v>
      </c>
      <c r="F133" s="8"/>
      <c r="G133" s="71">
        <f>G134</f>
        <v>2340</v>
      </c>
      <c r="H133" s="71">
        <f t="shared" si="13"/>
        <v>0</v>
      </c>
      <c r="I133" s="71">
        <f t="shared" si="13"/>
        <v>0</v>
      </c>
    </row>
    <row r="134" spans="1:9" s="66" customFormat="1" ht="21" customHeight="1">
      <c r="A134" s="26" t="s">
        <v>110</v>
      </c>
      <c r="B134" s="16" t="s">
        <v>47</v>
      </c>
      <c r="C134" s="8" t="s">
        <v>58</v>
      </c>
      <c r="D134" s="8" t="s">
        <v>78</v>
      </c>
      <c r="E134" s="8" t="s">
        <v>207</v>
      </c>
      <c r="F134" s="8" t="s">
        <v>64</v>
      </c>
      <c r="G134" s="71">
        <v>2340</v>
      </c>
      <c r="H134" s="71">
        <v>0</v>
      </c>
      <c r="I134" s="71">
        <v>0</v>
      </c>
    </row>
    <row r="135" spans="1:9" s="66" customFormat="1" ht="21" customHeight="1">
      <c r="A135" s="37" t="s">
        <v>326</v>
      </c>
      <c r="B135" s="7" t="s">
        <v>47</v>
      </c>
      <c r="C135" s="8" t="s">
        <v>58</v>
      </c>
      <c r="D135" s="8" t="s">
        <v>78</v>
      </c>
      <c r="E135" s="8" t="s">
        <v>191</v>
      </c>
      <c r="F135" s="8"/>
      <c r="G135" s="71">
        <f>G136</f>
        <v>967.05</v>
      </c>
      <c r="H135" s="71">
        <v>0</v>
      </c>
      <c r="I135" s="71">
        <v>0</v>
      </c>
    </row>
    <row r="136" spans="1:9" s="66" customFormat="1" ht="21" customHeight="1">
      <c r="A136" s="26" t="s">
        <v>291</v>
      </c>
      <c r="B136" s="7" t="s">
        <v>47</v>
      </c>
      <c r="C136" s="8" t="s">
        <v>58</v>
      </c>
      <c r="D136" s="8" t="s">
        <v>78</v>
      </c>
      <c r="E136" s="8" t="s">
        <v>293</v>
      </c>
      <c r="F136" s="8"/>
      <c r="G136" s="71">
        <f>G137</f>
        <v>967.05</v>
      </c>
      <c r="H136" s="71">
        <v>0</v>
      </c>
      <c r="I136" s="71">
        <v>0</v>
      </c>
    </row>
    <row r="137" spans="1:9" s="66" customFormat="1" ht="34.5" customHeight="1">
      <c r="A137" s="26" t="s">
        <v>292</v>
      </c>
      <c r="B137" s="7" t="s">
        <v>47</v>
      </c>
      <c r="C137" s="8" t="s">
        <v>58</v>
      </c>
      <c r="D137" s="8" t="s">
        <v>78</v>
      </c>
      <c r="E137" s="8" t="s">
        <v>294</v>
      </c>
      <c r="F137" s="8"/>
      <c r="G137" s="71">
        <f>G138</f>
        <v>967.05</v>
      </c>
      <c r="H137" s="71">
        <v>0</v>
      </c>
      <c r="I137" s="71">
        <v>0</v>
      </c>
    </row>
    <row r="138" spans="1:9" s="66" customFormat="1" ht="21" customHeight="1">
      <c r="A138" s="35" t="s">
        <v>180</v>
      </c>
      <c r="B138" s="7" t="s">
        <v>47</v>
      </c>
      <c r="C138" s="8" t="s">
        <v>58</v>
      </c>
      <c r="D138" s="8" t="s">
        <v>78</v>
      </c>
      <c r="E138" s="8" t="s">
        <v>295</v>
      </c>
      <c r="F138" s="8"/>
      <c r="G138" s="71">
        <f>G139</f>
        <v>967.05</v>
      </c>
      <c r="H138" s="71">
        <v>0</v>
      </c>
      <c r="I138" s="71">
        <v>0</v>
      </c>
    </row>
    <row r="139" spans="1:9" s="66" customFormat="1" ht="21" customHeight="1">
      <c r="A139" s="35" t="s">
        <v>110</v>
      </c>
      <c r="B139" s="7" t="s">
        <v>47</v>
      </c>
      <c r="C139" s="8" t="s">
        <v>58</v>
      </c>
      <c r="D139" s="8" t="s">
        <v>78</v>
      </c>
      <c r="E139" s="8" t="s">
        <v>295</v>
      </c>
      <c r="F139" s="8" t="s">
        <v>64</v>
      </c>
      <c r="G139" s="63">
        <v>967.05</v>
      </c>
      <c r="H139" s="71">
        <v>0</v>
      </c>
      <c r="I139" s="71">
        <v>0</v>
      </c>
    </row>
    <row r="140" spans="1:9" s="66" customFormat="1" ht="18" customHeight="1">
      <c r="A140" s="24" t="s">
        <v>166</v>
      </c>
      <c r="B140" s="13" t="s">
        <v>47</v>
      </c>
      <c r="C140" s="12" t="s">
        <v>83</v>
      </c>
      <c r="D140" s="12" t="s">
        <v>57</v>
      </c>
      <c r="E140" s="12"/>
      <c r="F140" s="12"/>
      <c r="G140" s="69">
        <f>G141+G162+G200+G246</f>
        <v>559208.01196</v>
      </c>
      <c r="H140" s="69">
        <f>H141+H162+H200+H246</f>
        <v>84135.52352</v>
      </c>
      <c r="I140" s="69">
        <f>I141+I162+I200+I246</f>
        <v>17727.218</v>
      </c>
    </row>
    <row r="141" spans="1:9" s="66" customFormat="1" ht="14.25" customHeight="1">
      <c r="A141" s="24" t="s">
        <v>24</v>
      </c>
      <c r="B141" s="13" t="s">
        <v>47</v>
      </c>
      <c r="C141" s="20" t="s">
        <v>83</v>
      </c>
      <c r="D141" s="20" t="s">
        <v>56</v>
      </c>
      <c r="E141" s="20"/>
      <c r="F141" s="20"/>
      <c r="G141" s="69">
        <f>G142+G151</f>
        <v>190695.61331999997</v>
      </c>
      <c r="H141" s="69">
        <f>H142+H151</f>
        <v>58968.4994</v>
      </c>
      <c r="I141" s="69">
        <f>I142+I151</f>
        <v>0</v>
      </c>
    </row>
    <row r="142" spans="1:9" s="66" customFormat="1" ht="27" customHeight="1">
      <c r="A142" s="37" t="s">
        <v>326</v>
      </c>
      <c r="B142" s="13" t="s">
        <v>47</v>
      </c>
      <c r="C142" s="12" t="s">
        <v>83</v>
      </c>
      <c r="D142" s="12" t="s">
        <v>56</v>
      </c>
      <c r="E142" s="12" t="s">
        <v>191</v>
      </c>
      <c r="F142" s="8"/>
      <c r="G142" s="69">
        <f aca="true" t="shared" si="14" ref="G142:I143">G143</f>
        <v>2066.3599999999997</v>
      </c>
      <c r="H142" s="69">
        <f t="shared" si="14"/>
        <v>0</v>
      </c>
      <c r="I142" s="69">
        <f t="shared" si="14"/>
        <v>0</v>
      </c>
    </row>
    <row r="143" spans="1:9" s="66" customFormat="1" ht="16.5" customHeight="1">
      <c r="A143" s="26" t="s">
        <v>289</v>
      </c>
      <c r="B143" s="7" t="s">
        <v>47</v>
      </c>
      <c r="C143" s="8" t="s">
        <v>83</v>
      </c>
      <c r="D143" s="8" t="s">
        <v>56</v>
      </c>
      <c r="E143" s="8" t="s">
        <v>192</v>
      </c>
      <c r="F143" s="8"/>
      <c r="G143" s="69">
        <f t="shared" si="14"/>
        <v>2066.3599999999997</v>
      </c>
      <c r="H143" s="69">
        <f t="shared" si="14"/>
        <v>0</v>
      </c>
      <c r="I143" s="69">
        <f t="shared" si="14"/>
        <v>0</v>
      </c>
    </row>
    <row r="144" spans="1:9" s="66" customFormat="1" ht="23.25" customHeight="1">
      <c r="A144" s="34" t="s">
        <v>190</v>
      </c>
      <c r="B144" s="7" t="s">
        <v>47</v>
      </c>
      <c r="C144" s="8" t="s">
        <v>83</v>
      </c>
      <c r="D144" s="8" t="s">
        <v>56</v>
      </c>
      <c r="E144" s="8" t="s">
        <v>193</v>
      </c>
      <c r="F144" s="8"/>
      <c r="G144" s="71">
        <f>G147+G146+G149</f>
        <v>2066.3599999999997</v>
      </c>
      <c r="H144" s="71">
        <f>H147</f>
        <v>0</v>
      </c>
      <c r="I144" s="71">
        <f>I147</f>
        <v>0</v>
      </c>
    </row>
    <row r="145" spans="1:9" s="66" customFormat="1" ht="23.25" customHeight="1">
      <c r="A145" s="53" t="s">
        <v>31</v>
      </c>
      <c r="B145" s="7" t="s">
        <v>47</v>
      </c>
      <c r="C145" s="8" t="s">
        <v>83</v>
      </c>
      <c r="D145" s="8" t="s">
        <v>56</v>
      </c>
      <c r="E145" s="8" t="s">
        <v>194</v>
      </c>
      <c r="F145" s="8"/>
      <c r="G145" s="71">
        <f>G146</f>
        <v>66.36</v>
      </c>
      <c r="H145" s="71">
        <v>0</v>
      </c>
      <c r="I145" s="71">
        <v>0</v>
      </c>
    </row>
    <row r="146" spans="1:9" s="66" customFormat="1" ht="23.25" customHeight="1">
      <c r="A146" s="53" t="s">
        <v>110</v>
      </c>
      <c r="B146" s="7" t="s">
        <v>47</v>
      </c>
      <c r="C146" s="8" t="s">
        <v>83</v>
      </c>
      <c r="D146" s="8" t="s">
        <v>56</v>
      </c>
      <c r="E146" s="8" t="s">
        <v>194</v>
      </c>
      <c r="F146" s="8" t="s">
        <v>64</v>
      </c>
      <c r="G146" s="71">
        <v>66.36</v>
      </c>
      <c r="H146" s="71">
        <v>0</v>
      </c>
      <c r="I146" s="71">
        <v>0</v>
      </c>
    </row>
    <row r="147" spans="1:9" s="66" customFormat="1" ht="26.25" customHeight="1">
      <c r="A147" s="26" t="s">
        <v>109</v>
      </c>
      <c r="B147" s="7" t="s">
        <v>47</v>
      </c>
      <c r="C147" s="8" t="s">
        <v>83</v>
      </c>
      <c r="D147" s="8" t="s">
        <v>56</v>
      </c>
      <c r="E147" s="8" t="s">
        <v>195</v>
      </c>
      <c r="F147" s="8"/>
      <c r="G147" s="63">
        <v>1000</v>
      </c>
      <c r="H147" s="71">
        <v>0</v>
      </c>
      <c r="I147" s="71">
        <f>I148</f>
        <v>0</v>
      </c>
    </row>
    <row r="148" spans="1:9" s="66" customFormat="1" ht="15.75" customHeight="1">
      <c r="A148" s="26" t="s">
        <v>110</v>
      </c>
      <c r="B148" s="7" t="s">
        <v>47</v>
      </c>
      <c r="C148" s="8" t="s">
        <v>83</v>
      </c>
      <c r="D148" s="8" t="s">
        <v>56</v>
      </c>
      <c r="E148" s="8" t="s">
        <v>195</v>
      </c>
      <c r="F148" s="8" t="s">
        <v>64</v>
      </c>
      <c r="G148" s="63">
        <v>1000</v>
      </c>
      <c r="H148" s="71">
        <v>0</v>
      </c>
      <c r="I148" s="71">
        <v>0</v>
      </c>
    </row>
    <row r="149" spans="1:9" s="66" customFormat="1" ht="22.5">
      <c r="A149" s="26" t="s">
        <v>388</v>
      </c>
      <c r="B149" s="7" t="s">
        <v>47</v>
      </c>
      <c r="C149" s="8" t="s">
        <v>83</v>
      </c>
      <c r="D149" s="8" t="s">
        <v>56</v>
      </c>
      <c r="E149" s="8" t="s">
        <v>389</v>
      </c>
      <c r="F149" s="8"/>
      <c r="G149" s="63">
        <f>G150</f>
        <v>1000</v>
      </c>
      <c r="H149" s="71">
        <f>H150</f>
        <v>0</v>
      </c>
      <c r="I149" s="71">
        <f>I150</f>
        <v>0</v>
      </c>
    </row>
    <row r="150" spans="1:9" s="66" customFormat="1" ht="15.75" customHeight="1">
      <c r="A150" s="26" t="s">
        <v>110</v>
      </c>
      <c r="B150" s="7" t="s">
        <v>47</v>
      </c>
      <c r="C150" s="8" t="s">
        <v>83</v>
      </c>
      <c r="D150" s="8" t="s">
        <v>56</v>
      </c>
      <c r="E150" s="8" t="s">
        <v>389</v>
      </c>
      <c r="F150" s="8" t="s">
        <v>64</v>
      </c>
      <c r="G150" s="63">
        <v>1000</v>
      </c>
      <c r="H150" s="71">
        <v>0</v>
      </c>
      <c r="I150" s="71">
        <v>0</v>
      </c>
    </row>
    <row r="151" spans="1:9" s="66" customFormat="1" ht="36.75" customHeight="1">
      <c r="A151" s="37" t="s">
        <v>238</v>
      </c>
      <c r="B151" s="7" t="s">
        <v>47</v>
      </c>
      <c r="C151" s="8" t="s">
        <v>83</v>
      </c>
      <c r="D151" s="8" t="s">
        <v>56</v>
      </c>
      <c r="E151" s="12" t="s">
        <v>211</v>
      </c>
      <c r="F151" s="8"/>
      <c r="G151" s="69">
        <f>G152</f>
        <v>188629.25332</v>
      </c>
      <c r="H151" s="69">
        <f>H158</f>
        <v>58968.4994</v>
      </c>
      <c r="I151" s="69">
        <f>I161</f>
        <v>0</v>
      </c>
    </row>
    <row r="152" spans="1:9" s="66" customFormat="1" ht="26.25" customHeight="1">
      <c r="A152" s="35" t="s">
        <v>239</v>
      </c>
      <c r="B152" s="7" t="s">
        <v>47</v>
      </c>
      <c r="C152" s="8" t="s">
        <v>83</v>
      </c>
      <c r="D152" s="8" t="s">
        <v>56</v>
      </c>
      <c r="E152" s="8" t="s">
        <v>241</v>
      </c>
      <c r="F152" s="8"/>
      <c r="G152" s="71">
        <f>G153</f>
        <v>188629.25332</v>
      </c>
      <c r="H152" s="71">
        <f>H153</f>
        <v>0</v>
      </c>
      <c r="I152" s="71">
        <f>I153</f>
        <v>0</v>
      </c>
    </row>
    <row r="153" spans="1:9" s="66" customFormat="1" ht="26.25" customHeight="1">
      <c r="A153" s="35" t="s">
        <v>240</v>
      </c>
      <c r="B153" s="7" t="s">
        <v>47</v>
      </c>
      <c r="C153" s="8" t="s">
        <v>83</v>
      </c>
      <c r="D153" s="8" t="s">
        <v>56</v>
      </c>
      <c r="E153" s="8" t="s">
        <v>242</v>
      </c>
      <c r="F153" s="8"/>
      <c r="G153" s="71">
        <f>G157+G155</f>
        <v>188629.25332</v>
      </c>
      <c r="H153" s="71">
        <f>H154+H156</f>
        <v>0</v>
      </c>
      <c r="I153" s="71">
        <f>I155+I156</f>
        <v>0</v>
      </c>
    </row>
    <row r="154" spans="1:9" s="66" customFormat="1" ht="18.75" customHeight="1">
      <c r="A154" s="35" t="s">
        <v>236</v>
      </c>
      <c r="B154" s="7" t="s">
        <v>47</v>
      </c>
      <c r="C154" s="8" t="s">
        <v>83</v>
      </c>
      <c r="D154" s="8" t="s">
        <v>56</v>
      </c>
      <c r="E154" s="8" t="s">
        <v>243</v>
      </c>
      <c r="F154" s="8"/>
      <c r="G154" s="71">
        <f>G155</f>
        <v>117853.66346</v>
      </c>
      <c r="H154" s="71">
        <f>H155</f>
        <v>0</v>
      </c>
      <c r="I154" s="71">
        <v>0</v>
      </c>
    </row>
    <row r="155" spans="1:9" s="66" customFormat="1" ht="15" customHeight="1">
      <c r="A155" s="38" t="s">
        <v>88</v>
      </c>
      <c r="B155" s="7" t="s">
        <v>47</v>
      </c>
      <c r="C155" s="8" t="s">
        <v>83</v>
      </c>
      <c r="D155" s="8" t="s">
        <v>56</v>
      </c>
      <c r="E155" s="8" t="s">
        <v>243</v>
      </c>
      <c r="F155" s="8" t="s">
        <v>84</v>
      </c>
      <c r="G155" s="63">
        <v>117853.66346</v>
      </c>
      <c r="H155" s="71">
        <v>0</v>
      </c>
      <c r="I155" s="71">
        <v>0</v>
      </c>
    </row>
    <row r="156" spans="1:9" s="66" customFormat="1" ht="16.5" customHeight="1">
      <c r="A156" s="35" t="s">
        <v>236</v>
      </c>
      <c r="B156" s="7" t="s">
        <v>47</v>
      </c>
      <c r="C156" s="8" t="s">
        <v>83</v>
      </c>
      <c r="D156" s="8" t="s">
        <v>56</v>
      </c>
      <c r="E156" s="8" t="s">
        <v>244</v>
      </c>
      <c r="F156" s="8"/>
      <c r="G156" s="71">
        <f>G157</f>
        <v>70775.58986</v>
      </c>
      <c r="H156" s="71">
        <v>0</v>
      </c>
      <c r="I156" s="71">
        <f>I157</f>
        <v>0</v>
      </c>
    </row>
    <row r="157" spans="1:9" s="66" customFormat="1" ht="15.75" customHeight="1">
      <c r="A157" s="38" t="s">
        <v>88</v>
      </c>
      <c r="B157" s="7" t="s">
        <v>47</v>
      </c>
      <c r="C157" s="8" t="s">
        <v>83</v>
      </c>
      <c r="D157" s="8" t="s">
        <v>56</v>
      </c>
      <c r="E157" s="8" t="s">
        <v>244</v>
      </c>
      <c r="F157" s="8" t="s">
        <v>84</v>
      </c>
      <c r="G157" s="63">
        <v>70775.58986</v>
      </c>
      <c r="H157" s="71">
        <v>0</v>
      </c>
      <c r="I157" s="71">
        <v>0</v>
      </c>
    </row>
    <row r="158" spans="1:9" s="66" customFormat="1" ht="27.75" customHeight="1">
      <c r="A158" s="35" t="s">
        <v>257</v>
      </c>
      <c r="B158" s="7" t="s">
        <v>47</v>
      </c>
      <c r="C158" s="8" t="s">
        <v>83</v>
      </c>
      <c r="D158" s="8" t="s">
        <v>56</v>
      </c>
      <c r="E158" s="8" t="s">
        <v>260</v>
      </c>
      <c r="F158" s="8"/>
      <c r="G158" s="71">
        <v>0</v>
      </c>
      <c r="H158" s="71">
        <f aca="true" t="shared" si="15" ref="H158:I160">H159</f>
        <v>58968.4994</v>
      </c>
      <c r="I158" s="71">
        <f t="shared" si="15"/>
        <v>0</v>
      </c>
    </row>
    <row r="159" spans="1:9" s="66" customFormat="1" ht="27.75" customHeight="1">
      <c r="A159" s="35" t="s">
        <v>258</v>
      </c>
      <c r="B159" s="7" t="s">
        <v>47</v>
      </c>
      <c r="C159" s="8" t="s">
        <v>83</v>
      </c>
      <c r="D159" s="8" t="s">
        <v>56</v>
      </c>
      <c r="E159" s="8" t="s">
        <v>261</v>
      </c>
      <c r="F159" s="8"/>
      <c r="G159" s="71">
        <v>0</v>
      </c>
      <c r="H159" s="71">
        <f t="shared" si="15"/>
        <v>58968.4994</v>
      </c>
      <c r="I159" s="71">
        <f t="shared" si="15"/>
        <v>0</v>
      </c>
    </row>
    <row r="160" spans="1:9" s="66" customFormat="1" ht="17.25" customHeight="1">
      <c r="A160" s="35" t="s">
        <v>259</v>
      </c>
      <c r="B160" s="7" t="s">
        <v>47</v>
      </c>
      <c r="C160" s="8" t="s">
        <v>83</v>
      </c>
      <c r="D160" s="8" t="s">
        <v>56</v>
      </c>
      <c r="E160" s="8" t="s">
        <v>261</v>
      </c>
      <c r="F160" s="8"/>
      <c r="G160" s="71">
        <v>0</v>
      </c>
      <c r="H160" s="71">
        <f t="shared" si="15"/>
        <v>58968.4994</v>
      </c>
      <c r="I160" s="71">
        <f t="shared" si="15"/>
        <v>0</v>
      </c>
    </row>
    <row r="161" spans="1:9" s="66" customFormat="1" ht="16.5" customHeight="1">
      <c r="A161" s="38" t="s">
        <v>88</v>
      </c>
      <c r="B161" s="7" t="s">
        <v>47</v>
      </c>
      <c r="C161" s="8" t="s">
        <v>83</v>
      </c>
      <c r="D161" s="8" t="s">
        <v>56</v>
      </c>
      <c r="E161" s="8" t="s">
        <v>261</v>
      </c>
      <c r="F161" s="8" t="s">
        <v>84</v>
      </c>
      <c r="G161" s="71">
        <v>0</v>
      </c>
      <c r="H161" s="71">
        <v>58968.4994</v>
      </c>
      <c r="I161" s="71">
        <v>0</v>
      </c>
    </row>
    <row r="162" spans="1:9" s="66" customFormat="1" ht="21" customHeight="1">
      <c r="A162" s="24" t="s">
        <v>5</v>
      </c>
      <c r="B162" s="13" t="s">
        <v>47</v>
      </c>
      <c r="C162" s="12" t="s">
        <v>83</v>
      </c>
      <c r="D162" s="12" t="s">
        <v>69</v>
      </c>
      <c r="E162" s="12"/>
      <c r="F162" s="12"/>
      <c r="G162" s="69">
        <f>G163+G171+G183+G188+G193+G176</f>
        <v>27838.640890000002</v>
      </c>
      <c r="H162" s="69">
        <f>H163+H171+H183+H188+H193+H176</f>
        <v>11941.2</v>
      </c>
      <c r="I162" s="69">
        <f>I163+I171+I183+I188+I193+I176</f>
        <v>2439</v>
      </c>
    </row>
    <row r="163" spans="1:9" ht="21" customHeight="1">
      <c r="A163" s="32" t="s">
        <v>285</v>
      </c>
      <c r="B163" s="13" t="s">
        <v>47</v>
      </c>
      <c r="C163" s="12" t="s">
        <v>83</v>
      </c>
      <c r="D163" s="12" t="s">
        <v>69</v>
      </c>
      <c r="E163" s="12" t="s">
        <v>229</v>
      </c>
      <c r="F163" s="8"/>
      <c r="G163" s="69">
        <f>G164</f>
        <v>14489.76269</v>
      </c>
      <c r="H163" s="69">
        <f>H164</f>
        <v>0</v>
      </c>
      <c r="I163" s="69">
        <f>I164</f>
        <v>0</v>
      </c>
    </row>
    <row r="164" spans="1:9" ht="27.75" customHeight="1">
      <c r="A164" s="26" t="s">
        <v>286</v>
      </c>
      <c r="B164" s="7" t="s">
        <v>47</v>
      </c>
      <c r="C164" s="8" t="s">
        <v>83</v>
      </c>
      <c r="D164" s="8" t="s">
        <v>69</v>
      </c>
      <c r="E164" s="8" t="s">
        <v>230</v>
      </c>
      <c r="F164" s="8"/>
      <c r="G164" s="71">
        <f>G168+G167</f>
        <v>14489.76269</v>
      </c>
      <c r="H164" s="71">
        <f>H168</f>
        <v>0</v>
      </c>
      <c r="I164" s="71">
        <f>I168</f>
        <v>0</v>
      </c>
    </row>
    <row r="165" spans="1:9" ht="27.75" customHeight="1">
      <c r="A165" s="53" t="s">
        <v>359</v>
      </c>
      <c r="B165" s="7" t="s">
        <v>47</v>
      </c>
      <c r="C165" s="8" t="s">
        <v>83</v>
      </c>
      <c r="D165" s="8" t="s">
        <v>69</v>
      </c>
      <c r="E165" s="8" t="s">
        <v>360</v>
      </c>
      <c r="F165" s="8"/>
      <c r="G165" s="71">
        <f>G166</f>
        <v>14389.76269</v>
      </c>
      <c r="H165" s="71">
        <v>0</v>
      </c>
      <c r="I165" s="71">
        <v>0</v>
      </c>
    </row>
    <row r="166" spans="1:9" ht="24" customHeight="1">
      <c r="A166" s="53" t="s">
        <v>361</v>
      </c>
      <c r="B166" s="7" t="s">
        <v>47</v>
      </c>
      <c r="C166" s="8" t="s">
        <v>83</v>
      </c>
      <c r="D166" s="8" t="s">
        <v>69</v>
      </c>
      <c r="E166" s="8" t="s">
        <v>362</v>
      </c>
      <c r="F166" s="8"/>
      <c r="G166" s="71">
        <f>G167</f>
        <v>14389.76269</v>
      </c>
      <c r="H166" s="71">
        <v>0</v>
      </c>
      <c r="I166" s="71">
        <v>0</v>
      </c>
    </row>
    <row r="167" spans="1:9" ht="22.5" customHeight="1">
      <c r="A167" s="53" t="s">
        <v>110</v>
      </c>
      <c r="B167" s="7" t="s">
        <v>47</v>
      </c>
      <c r="C167" s="8" t="s">
        <v>83</v>
      </c>
      <c r="D167" s="8" t="s">
        <v>69</v>
      </c>
      <c r="E167" s="8" t="s">
        <v>362</v>
      </c>
      <c r="F167" s="8" t="s">
        <v>64</v>
      </c>
      <c r="G167" s="63">
        <v>14389.76269</v>
      </c>
      <c r="H167" s="71">
        <v>0</v>
      </c>
      <c r="I167" s="71">
        <v>0</v>
      </c>
    </row>
    <row r="168" spans="1:9" ht="26.25" customHeight="1">
      <c r="A168" s="26" t="s">
        <v>271</v>
      </c>
      <c r="B168" s="7" t="s">
        <v>47</v>
      </c>
      <c r="C168" s="8" t="s">
        <v>83</v>
      </c>
      <c r="D168" s="8" t="s">
        <v>69</v>
      </c>
      <c r="E168" s="8" t="s">
        <v>272</v>
      </c>
      <c r="F168" s="8"/>
      <c r="G168" s="71">
        <f aca="true" t="shared" si="16" ref="G168:I169">G169</f>
        <v>100</v>
      </c>
      <c r="H168" s="71">
        <f t="shared" si="16"/>
        <v>0</v>
      </c>
      <c r="I168" s="71">
        <f t="shared" si="16"/>
        <v>0</v>
      </c>
    </row>
    <row r="169" spans="1:9" ht="21" customHeight="1">
      <c r="A169" s="26" t="s">
        <v>273</v>
      </c>
      <c r="B169" s="7" t="s">
        <v>47</v>
      </c>
      <c r="C169" s="8" t="s">
        <v>83</v>
      </c>
      <c r="D169" s="8" t="s">
        <v>69</v>
      </c>
      <c r="E169" s="8" t="s">
        <v>320</v>
      </c>
      <c r="F169" s="8"/>
      <c r="G169" s="71">
        <f t="shared" si="16"/>
        <v>100</v>
      </c>
      <c r="H169" s="71">
        <f t="shared" si="16"/>
        <v>0</v>
      </c>
      <c r="I169" s="71">
        <f t="shared" si="16"/>
        <v>0</v>
      </c>
    </row>
    <row r="170" spans="1:9" ht="21" customHeight="1">
      <c r="A170" s="26" t="s">
        <v>110</v>
      </c>
      <c r="B170" s="7" t="s">
        <v>47</v>
      </c>
      <c r="C170" s="8" t="s">
        <v>83</v>
      </c>
      <c r="D170" s="8" t="s">
        <v>69</v>
      </c>
      <c r="E170" s="8" t="s">
        <v>320</v>
      </c>
      <c r="F170" s="8" t="s">
        <v>64</v>
      </c>
      <c r="G170" s="71">
        <v>100</v>
      </c>
      <c r="H170" s="71">
        <v>0</v>
      </c>
      <c r="I170" s="71">
        <v>0</v>
      </c>
    </row>
    <row r="171" spans="1:9" ht="21" customHeight="1">
      <c r="A171" s="32" t="s">
        <v>155</v>
      </c>
      <c r="B171" s="13" t="s">
        <v>47</v>
      </c>
      <c r="C171" s="12" t="s">
        <v>83</v>
      </c>
      <c r="D171" s="12" t="s">
        <v>69</v>
      </c>
      <c r="E171" s="12" t="s">
        <v>136</v>
      </c>
      <c r="F171" s="8"/>
      <c r="G171" s="69">
        <f aca="true" t="shared" si="17" ref="G171:I174">G172</f>
        <v>9526.2</v>
      </c>
      <c r="H171" s="69">
        <f t="shared" si="17"/>
        <v>9526.2</v>
      </c>
      <c r="I171" s="69">
        <f t="shared" si="17"/>
        <v>0</v>
      </c>
    </row>
    <row r="172" spans="1:9" ht="21" customHeight="1">
      <c r="A172" s="26" t="s">
        <v>139</v>
      </c>
      <c r="B172" s="7" t="s">
        <v>47</v>
      </c>
      <c r="C172" s="8" t="s">
        <v>83</v>
      </c>
      <c r="D172" s="8" t="s">
        <v>69</v>
      </c>
      <c r="E172" s="8" t="s">
        <v>135</v>
      </c>
      <c r="F172" s="8"/>
      <c r="G172" s="71">
        <f t="shared" si="17"/>
        <v>9526.2</v>
      </c>
      <c r="H172" s="71">
        <f t="shared" si="17"/>
        <v>9526.2</v>
      </c>
      <c r="I172" s="71">
        <f t="shared" si="17"/>
        <v>0</v>
      </c>
    </row>
    <row r="173" spans="1:9" ht="21" customHeight="1">
      <c r="A173" s="26" t="s">
        <v>140</v>
      </c>
      <c r="B173" s="7" t="s">
        <v>47</v>
      </c>
      <c r="C173" s="8" t="s">
        <v>83</v>
      </c>
      <c r="D173" s="8" t="s">
        <v>69</v>
      </c>
      <c r="E173" s="8" t="s">
        <v>137</v>
      </c>
      <c r="F173" s="8"/>
      <c r="G173" s="71">
        <f t="shared" si="17"/>
        <v>9526.2</v>
      </c>
      <c r="H173" s="71">
        <f t="shared" si="17"/>
        <v>9526.2</v>
      </c>
      <c r="I173" s="71">
        <f t="shared" si="17"/>
        <v>0</v>
      </c>
    </row>
    <row r="174" spans="1:9" ht="21" customHeight="1">
      <c r="A174" s="26" t="s">
        <v>246</v>
      </c>
      <c r="B174" s="7" t="s">
        <v>47</v>
      </c>
      <c r="C174" s="8" t="s">
        <v>83</v>
      </c>
      <c r="D174" s="8" t="s">
        <v>69</v>
      </c>
      <c r="E174" s="8" t="s">
        <v>245</v>
      </c>
      <c r="F174" s="8"/>
      <c r="G174" s="71">
        <f t="shared" si="17"/>
        <v>9526.2</v>
      </c>
      <c r="H174" s="71">
        <f t="shared" si="17"/>
        <v>9526.2</v>
      </c>
      <c r="I174" s="71">
        <f t="shared" si="17"/>
        <v>0</v>
      </c>
    </row>
    <row r="175" spans="1:9" ht="21" customHeight="1">
      <c r="A175" s="26" t="s">
        <v>110</v>
      </c>
      <c r="B175" s="7" t="s">
        <v>47</v>
      </c>
      <c r="C175" s="8" t="s">
        <v>83</v>
      </c>
      <c r="D175" s="8" t="s">
        <v>69</v>
      </c>
      <c r="E175" s="8" t="s">
        <v>245</v>
      </c>
      <c r="F175" s="8" t="s">
        <v>64</v>
      </c>
      <c r="G175" s="71">
        <v>9526.2</v>
      </c>
      <c r="H175" s="71">
        <v>9526.2</v>
      </c>
      <c r="I175" s="71">
        <v>0</v>
      </c>
    </row>
    <row r="176" spans="1:9" ht="27.75" customHeight="1">
      <c r="A176" s="37" t="s">
        <v>326</v>
      </c>
      <c r="B176" s="13" t="s">
        <v>47</v>
      </c>
      <c r="C176" s="12" t="s">
        <v>83</v>
      </c>
      <c r="D176" s="12" t="s">
        <v>69</v>
      </c>
      <c r="E176" s="12" t="s">
        <v>191</v>
      </c>
      <c r="F176" s="12"/>
      <c r="G176" s="69">
        <f aca="true" t="shared" si="18" ref="G176:I178">G177</f>
        <v>2757.4</v>
      </c>
      <c r="H176" s="69">
        <f t="shared" si="18"/>
        <v>2415</v>
      </c>
      <c r="I176" s="69">
        <f t="shared" si="18"/>
        <v>2439</v>
      </c>
    </row>
    <row r="177" spans="1:9" ht="21" customHeight="1">
      <c r="A177" s="35" t="s">
        <v>289</v>
      </c>
      <c r="B177" s="7" t="s">
        <v>47</v>
      </c>
      <c r="C177" s="8" t="s">
        <v>83</v>
      </c>
      <c r="D177" s="8" t="s">
        <v>69</v>
      </c>
      <c r="E177" s="8" t="s">
        <v>192</v>
      </c>
      <c r="F177" s="8"/>
      <c r="G177" s="71">
        <f t="shared" si="18"/>
        <v>2757.4</v>
      </c>
      <c r="H177" s="71">
        <f t="shared" si="18"/>
        <v>2415</v>
      </c>
      <c r="I177" s="71">
        <f t="shared" si="18"/>
        <v>2439</v>
      </c>
    </row>
    <row r="178" spans="1:9" ht="33.75" customHeight="1">
      <c r="A178" s="26" t="s">
        <v>349</v>
      </c>
      <c r="B178" s="7" t="s">
        <v>47</v>
      </c>
      <c r="C178" s="8" t="s">
        <v>83</v>
      </c>
      <c r="D178" s="8" t="s">
        <v>69</v>
      </c>
      <c r="E178" s="8" t="s">
        <v>300</v>
      </c>
      <c r="F178" s="8"/>
      <c r="G178" s="71">
        <f t="shared" si="18"/>
        <v>2757.4</v>
      </c>
      <c r="H178" s="71">
        <f t="shared" si="18"/>
        <v>2415</v>
      </c>
      <c r="I178" s="71">
        <f t="shared" si="18"/>
        <v>2439</v>
      </c>
    </row>
    <row r="179" spans="1:9" ht="36" customHeight="1">
      <c r="A179" s="39" t="s">
        <v>350</v>
      </c>
      <c r="B179" s="7" t="s">
        <v>47</v>
      </c>
      <c r="C179" s="8" t="s">
        <v>83</v>
      </c>
      <c r="D179" s="8" t="s">
        <v>69</v>
      </c>
      <c r="E179" s="8" t="s">
        <v>301</v>
      </c>
      <c r="F179" s="8"/>
      <c r="G179" s="71">
        <f>G181+G182+G180</f>
        <v>2757.4</v>
      </c>
      <c r="H179" s="71">
        <f>H181+H182+H180</f>
        <v>2415</v>
      </c>
      <c r="I179" s="71">
        <f>I181+I182+I180</f>
        <v>2439</v>
      </c>
    </row>
    <row r="180" spans="1:9" ht="19.5" customHeight="1">
      <c r="A180" s="38" t="s">
        <v>126</v>
      </c>
      <c r="B180" s="7" t="s">
        <v>47</v>
      </c>
      <c r="C180" s="8" t="s">
        <v>83</v>
      </c>
      <c r="D180" s="8" t="s">
        <v>69</v>
      </c>
      <c r="E180" s="8" t="s">
        <v>301</v>
      </c>
      <c r="F180" s="8" t="s">
        <v>299</v>
      </c>
      <c r="G180" s="71">
        <v>1716.678</v>
      </c>
      <c r="H180" s="71">
        <v>1716.678</v>
      </c>
      <c r="I180" s="71">
        <v>1716.678</v>
      </c>
    </row>
    <row r="181" spans="1:9" ht="21" customHeight="1">
      <c r="A181" s="35" t="s">
        <v>124</v>
      </c>
      <c r="B181" s="7" t="s">
        <v>47</v>
      </c>
      <c r="C181" s="8" t="s">
        <v>83</v>
      </c>
      <c r="D181" s="8" t="s">
        <v>69</v>
      </c>
      <c r="E181" s="8" t="s">
        <v>301</v>
      </c>
      <c r="F181" s="8" t="s">
        <v>64</v>
      </c>
      <c r="G181" s="63">
        <v>1007.142</v>
      </c>
      <c r="H181" s="71">
        <v>665.393</v>
      </c>
      <c r="I181" s="71">
        <v>690.043</v>
      </c>
    </row>
    <row r="182" spans="1:9" ht="21" customHeight="1">
      <c r="A182" s="35" t="s">
        <v>296</v>
      </c>
      <c r="B182" s="7" t="s">
        <v>47</v>
      </c>
      <c r="C182" s="8" t="s">
        <v>83</v>
      </c>
      <c r="D182" s="8" t="s">
        <v>69</v>
      </c>
      <c r="E182" s="8" t="s">
        <v>301</v>
      </c>
      <c r="F182" s="8" t="s">
        <v>298</v>
      </c>
      <c r="G182" s="71">
        <v>33.58</v>
      </c>
      <c r="H182" s="71">
        <v>32.929</v>
      </c>
      <c r="I182" s="71">
        <v>32.279</v>
      </c>
    </row>
    <row r="183" spans="1:9" s="66" customFormat="1" ht="24.75" customHeight="1">
      <c r="A183" s="37" t="s">
        <v>248</v>
      </c>
      <c r="B183" s="13" t="s">
        <v>47</v>
      </c>
      <c r="C183" s="12" t="s">
        <v>83</v>
      </c>
      <c r="D183" s="12" t="s">
        <v>69</v>
      </c>
      <c r="E183" s="12" t="s">
        <v>253</v>
      </c>
      <c r="F183" s="8"/>
      <c r="G183" s="69">
        <f aca="true" t="shared" si="19" ref="G183:I186">G184</f>
        <v>686</v>
      </c>
      <c r="H183" s="69">
        <f t="shared" si="19"/>
        <v>0</v>
      </c>
      <c r="I183" s="69">
        <f t="shared" si="19"/>
        <v>0</v>
      </c>
    </row>
    <row r="184" spans="1:9" s="66" customFormat="1" ht="23.25" customHeight="1">
      <c r="A184" s="35" t="s">
        <v>249</v>
      </c>
      <c r="B184" s="7" t="s">
        <v>47</v>
      </c>
      <c r="C184" s="8" t="s">
        <v>83</v>
      </c>
      <c r="D184" s="8" t="s">
        <v>69</v>
      </c>
      <c r="E184" s="8" t="s">
        <v>254</v>
      </c>
      <c r="F184" s="8"/>
      <c r="G184" s="71">
        <f t="shared" si="19"/>
        <v>686</v>
      </c>
      <c r="H184" s="71">
        <f t="shared" si="19"/>
        <v>0</v>
      </c>
      <c r="I184" s="71">
        <f t="shared" si="19"/>
        <v>0</v>
      </c>
    </row>
    <row r="185" spans="1:9" s="66" customFormat="1" ht="16.5" customHeight="1">
      <c r="A185" s="35" t="s">
        <v>250</v>
      </c>
      <c r="B185" s="7" t="s">
        <v>47</v>
      </c>
      <c r="C185" s="8" t="s">
        <v>83</v>
      </c>
      <c r="D185" s="8" t="s">
        <v>69</v>
      </c>
      <c r="E185" s="8" t="s">
        <v>255</v>
      </c>
      <c r="F185" s="8"/>
      <c r="G185" s="71">
        <f t="shared" si="19"/>
        <v>686</v>
      </c>
      <c r="H185" s="71">
        <f t="shared" si="19"/>
        <v>0</v>
      </c>
      <c r="I185" s="71">
        <f t="shared" si="19"/>
        <v>0</v>
      </c>
    </row>
    <row r="186" spans="1:9" s="66" customFormat="1" ht="16.5" customHeight="1">
      <c r="A186" s="35" t="s">
        <v>251</v>
      </c>
      <c r="B186" s="7" t="s">
        <v>47</v>
      </c>
      <c r="C186" s="8" t="s">
        <v>83</v>
      </c>
      <c r="D186" s="8" t="s">
        <v>69</v>
      </c>
      <c r="E186" s="8" t="s">
        <v>256</v>
      </c>
      <c r="F186" s="8"/>
      <c r="G186" s="71">
        <f t="shared" si="19"/>
        <v>686</v>
      </c>
      <c r="H186" s="71">
        <f t="shared" si="19"/>
        <v>0</v>
      </c>
      <c r="I186" s="71">
        <f t="shared" si="19"/>
        <v>0</v>
      </c>
    </row>
    <row r="187" spans="1:9" s="66" customFormat="1" ht="16.5" customHeight="1">
      <c r="A187" s="35" t="s">
        <v>252</v>
      </c>
      <c r="B187" s="7" t="s">
        <v>47</v>
      </c>
      <c r="C187" s="8" t="s">
        <v>83</v>
      </c>
      <c r="D187" s="8" t="s">
        <v>69</v>
      </c>
      <c r="E187" s="8" t="s">
        <v>256</v>
      </c>
      <c r="F187" s="8" t="s">
        <v>64</v>
      </c>
      <c r="G187" s="71">
        <v>686</v>
      </c>
      <c r="H187" s="71">
        <v>0</v>
      </c>
      <c r="I187" s="71">
        <v>0</v>
      </c>
    </row>
    <row r="188" spans="1:9" s="66" customFormat="1" ht="16.5" customHeight="1">
      <c r="A188" s="32" t="s">
        <v>186</v>
      </c>
      <c r="B188" s="13" t="s">
        <v>47</v>
      </c>
      <c r="C188" s="12" t="s">
        <v>83</v>
      </c>
      <c r="D188" s="12" t="s">
        <v>69</v>
      </c>
      <c r="E188" s="12" t="s">
        <v>206</v>
      </c>
      <c r="F188" s="12"/>
      <c r="G188" s="69">
        <f aca="true" t="shared" si="20" ref="G188:I191">G189</f>
        <v>200</v>
      </c>
      <c r="H188" s="69">
        <f t="shared" si="20"/>
        <v>0</v>
      </c>
      <c r="I188" s="69">
        <f t="shared" si="20"/>
        <v>0</v>
      </c>
    </row>
    <row r="189" spans="1:9" s="66" customFormat="1" ht="22.5" customHeight="1">
      <c r="A189" s="39" t="s">
        <v>275</v>
      </c>
      <c r="B189" s="7" t="s">
        <v>47</v>
      </c>
      <c r="C189" s="8" t="s">
        <v>83</v>
      </c>
      <c r="D189" s="8" t="s">
        <v>69</v>
      </c>
      <c r="E189" s="8" t="s">
        <v>208</v>
      </c>
      <c r="F189" s="8"/>
      <c r="G189" s="71">
        <f t="shared" si="20"/>
        <v>200</v>
      </c>
      <c r="H189" s="71">
        <f t="shared" si="20"/>
        <v>0</v>
      </c>
      <c r="I189" s="71">
        <f t="shared" si="20"/>
        <v>0</v>
      </c>
    </row>
    <row r="190" spans="1:9" s="66" customFormat="1" ht="22.5" customHeight="1">
      <c r="A190" s="40" t="s">
        <v>274</v>
      </c>
      <c r="B190" s="8" t="s">
        <v>47</v>
      </c>
      <c r="C190" s="8" t="s">
        <v>83</v>
      </c>
      <c r="D190" s="8" t="s">
        <v>69</v>
      </c>
      <c r="E190" s="8" t="s">
        <v>277</v>
      </c>
      <c r="F190" s="7"/>
      <c r="G190" s="71">
        <f t="shared" si="20"/>
        <v>200</v>
      </c>
      <c r="H190" s="71">
        <f t="shared" si="20"/>
        <v>0</v>
      </c>
      <c r="I190" s="71">
        <f t="shared" si="20"/>
        <v>0</v>
      </c>
    </row>
    <row r="191" spans="1:9" s="66" customFormat="1" ht="16.5" customHeight="1">
      <c r="A191" s="26" t="s">
        <v>276</v>
      </c>
      <c r="B191" s="7" t="s">
        <v>47</v>
      </c>
      <c r="C191" s="8" t="s">
        <v>83</v>
      </c>
      <c r="D191" s="8" t="s">
        <v>69</v>
      </c>
      <c r="E191" s="8" t="s">
        <v>278</v>
      </c>
      <c r="F191" s="8"/>
      <c r="G191" s="71">
        <f t="shared" si="20"/>
        <v>200</v>
      </c>
      <c r="H191" s="71">
        <f t="shared" si="20"/>
        <v>0</v>
      </c>
      <c r="I191" s="71">
        <f t="shared" si="20"/>
        <v>0</v>
      </c>
    </row>
    <row r="192" spans="1:9" s="66" customFormat="1" ht="16.5" customHeight="1">
      <c r="A192" s="26" t="s">
        <v>110</v>
      </c>
      <c r="B192" s="7" t="s">
        <v>47</v>
      </c>
      <c r="C192" s="8" t="s">
        <v>83</v>
      </c>
      <c r="D192" s="8" t="s">
        <v>69</v>
      </c>
      <c r="E192" s="8" t="s">
        <v>278</v>
      </c>
      <c r="F192" s="8" t="s">
        <v>64</v>
      </c>
      <c r="G192" s="71">
        <v>200</v>
      </c>
      <c r="H192" s="71">
        <v>0</v>
      </c>
      <c r="I192" s="71">
        <v>0</v>
      </c>
    </row>
    <row r="193" spans="1:9" s="66" customFormat="1" ht="21" customHeight="1">
      <c r="A193" s="32" t="s">
        <v>27</v>
      </c>
      <c r="B193" s="13" t="s">
        <v>47</v>
      </c>
      <c r="C193" s="12" t="s">
        <v>83</v>
      </c>
      <c r="D193" s="12" t="s">
        <v>69</v>
      </c>
      <c r="E193" s="12" t="s">
        <v>62</v>
      </c>
      <c r="F193" s="12"/>
      <c r="G193" s="69">
        <f>G194+G199</f>
        <v>179.2782</v>
      </c>
      <c r="H193" s="69">
        <f>H194</f>
        <v>0</v>
      </c>
      <c r="I193" s="69">
        <f>I194</f>
        <v>0</v>
      </c>
    </row>
    <row r="194" spans="1:9" s="66" customFormat="1" ht="17.25" customHeight="1">
      <c r="A194" s="26" t="s">
        <v>28</v>
      </c>
      <c r="B194" s="7" t="s">
        <v>47</v>
      </c>
      <c r="C194" s="8" t="s">
        <v>83</v>
      </c>
      <c r="D194" s="8" t="s">
        <v>69</v>
      </c>
      <c r="E194" s="8" t="s">
        <v>99</v>
      </c>
      <c r="F194" s="8"/>
      <c r="G194" s="71">
        <f>G195</f>
        <v>100</v>
      </c>
      <c r="H194" s="71">
        <f>H195</f>
        <v>0</v>
      </c>
      <c r="I194" s="71">
        <f>I195</f>
        <v>0</v>
      </c>
    </row>
    <row r="195" spans="1:9" s="66" customFormat="1" ht="17.25" customHeight="1">
      <c r="A195" s="26" t="s">
        <v>28</v>
      </c>
      <c r="B195" s="7" t="s">
        <v>47</v>
      </c>
      <c r="C195" s="8" t="s">
        <v>83</v>
      </c>
      <c r="D195" s="8" t="s">
        <v>69</v>
      </c>
      <c r="E195" s="8" t="s">
        <v>65</v>
      </c>
      <c r="F195" s="8"/>
      <c r="G195" s="71">
        <f>G197</f>
        <v>100</v>
      </c>
      <c r="H195" s="71">
        <f>H197</f>
        <v>0</v>
      </c>
      <c r="I195" s="71">
        <f>I197</f>
        <v>0</v>
      </c>
    </row>
    <row r="196" spans="1:9" s="66" customFormat="1" ht="22.5" customHeight="1">
      <c r="A196" s="26" t="s">
        <v>219</v>
      </c>
      <c r="B196" s="7" t="s">
        <v>47</v>
      </c>
      <c r="C196" s="8" t="s">
        <v>83</v>
      </c>
      <c r="D196" s="8" t="s">
        <v>69</v>
      </c>
      <c r="E196" s="8" t="s">
        <v>220</v>
      </c>
      <c r="F196" s="8"/>
      <c r="G196" s="71">
        <f>G197</f>
        <v>100</v>
      </c>
      <c r="H196" s="71">
        <v>0</v>
      </c>
      <c r="I196" s="71">
        <v>0</v>
      </c>
    </row>
    <row r="197" spans="1:9" s="66" customFormat="1" ht="17.25" customHeight="1">
      <c r="A197" s="26" t="s">
        <v>110</v>
      </c>
      <c r="B197" s="7" t="s">
        <v>47</v>
      </c>
      <c r="C197" s="8" t="s">
        <v>83</v>
      </c>
      <c r="D197" s="8" t="s">
        <v>69</v>
      </c>
      <c r="E197" s="8" t="s">
        <v>220</v>
      </c>
      <c r="F197" s="8" t="s">
        <v>64</v>
      </c>
      <c r="G197" s="71">
        <v>100</v>
      </c>
      <c r="H197" s="71">
        <v>0</v>
      </c>
      <c r="I197" s="71">
        <v>0</v>
      </c>
    </row>
    <row r="198" spans="1:9" s="66" customFormat="1" ht="17.25" customHeight="1">
      <c r="A198" s="53" t="s">
        <v>363</v>
      </c>
      <c r="B198" s="7" t="s">
        <v>47</v>
      </c>
      <c r="C198" s="8" t="s">
        <v>83</v>
      </c>
      <c r="D198" s="8" t="s">
        <v>69</v>
      </c>
      <c r="E198" s="8" t="s">
        <v>364</v>
      </c>
      <c r="F198" s="8"/>
      <c r="G198" s="71">
        <f>G199</f>
        <v>79.2782</v>
      </c>
      <c r="H198" s="71">
        <f>H199</f>
        <v>0</v>
      </c>
      <c r="I198" s="71">
        <f>I199</f>
        <v>0</v>
      </c>
    </row>
    <row r="199" spans="1:9" s="66" customFormat="1" ht="24" customHeight="1">
      <c r="A199" s="53" t="s">
        <v>365</v>
      </c>
      <c r="B199" s="7" t="s">
        <v>47</v>
      </c>
      <c r="C199" s="8" t="s">
        <v>83</v>
      </c>
      <c r="D199" s="8" t="s">
        <v>69</v>
      </c>
      <c r="E199" s="8" t="s">
        <v>364</v>
      </c>
      <c r="F199" s="8" t="s">
        <v>366</v>
      </c>
      <c r="G199" s="71">
        <v>79.2782</v>
      </c>
      <c r="H199" s="71">
        <v>0</v>
      </c>
      <c r="I199" s="71">
        <v>0</v>
      </c>
    </row>
    <row r="200" spans="1:9" s="66" customFormat="1" ht="18" customHeight="1">
      <c r="A200" s="24" t="s">
        <v>9</v>
      </c>
      <c r="B200" s="13" t="s">
        <v>47</v>
      </c>
      <c r="C200" s="12" t="s">
        <v>83</v>
      </c>
      <c r="D200" s="12" t="s">
        <v>73</v>
      </c>
      <c r="E200" s="12"/>
      <c r="F200" s="12"/>
      <c r="G200" s="69">
        <f>G201+G206+G235+G221+G240</f>
        <v>315351.15275</v>
      </c>
      <c r="H200" s="70">
        <f>H201+H206+H235+H221</f>
        <v>0</v>
      </c>
      <c r="I200" s="70">
        <f>I201+I206+I235+I221</f>
        <v>0</v>
      </c>
    </row>
    <row r="201" spans="1:9" s="66" customFormat="1" ht="24.75" customHeight="1">
      <c r="A201" s="32" t="s">
        <v>178</v>
      </c>
      <c r="B201" s="13" t="s">
        <v>47</v>
      </c>
      <c r="C201" s="12" t="s">
        <v>83</v>
      </c>
      <c r="D201" s="12" t="s">
        <v>73</v>
      </c>
      <c r="E201" s="12" t="s">
        <v>196</v>
      </c>
      <c r="F201" s="12"/>
      <c r="G201" s="69">
        <f aca="true" t="shared" si="21" ref="G201:I204">G202</f>
        <v>185.238</v>
      </c>
      <c r="H201" s="69">
        <f t="shared" si="21"/>
        <v>0</v>
      </c>
      <c r="I201" s="69">
        <f t="shared" si="21"/>
        <v>0</v>
      </c>
    </row>
    <row r="202" spans="1:9" s="66" customFormat="1" ht="18" customHeight="1">
      <c r="A202" s="26" t="s">
        <v>167</v>
      </c>
      <c r="B202" s="7" t="s">
        <v>47</v>
      </c>
      <c r="C202" s="8" t="s">
        <v>83</v>
      </c>
      <c r="D202" s="8" t="s">
        <v>73</v>
      </c>
      <c r="E202" s="8" t="s">
        <v>323</v>
      </c>
      <c r="F202" s="8"/>
      <c r="G202" s="71">
        <f t="shared" si="21"/>
        <v>185.238</v>
      </c>
      <c r="H202" s="71">
        <f t="shared" si="21"/>
        <v>0</v>
      </c>
      <c r="I202" s="71">
        <f t="shared" si="21"/>
        <v>0</v>
      </c>
    </row>
    <row r="203" spans="1:9" s="66" customFormat="1" ht="15" customHeight="1">
      <c r="A203" s="26" t="s">
        <v>168</v>
      </c>
      <c r="B203" s="7" t="s">
        <v>47</v>
      </c>
      <c r="C203" s="8" t="s">
        <v>83</v>
      </c>
      <c r="D203" s="8" t="s">
        <v>73</v>
      </c>
      <c r="E203" s="8" t="s">
        <v>324</v>
      </c>
      <c r="F203" s="8"/>
      <c r="G203" s="71">
        <f t="shared" si="21"/>
        <v>185.238</v>
      </c>
      <c r="H203" s="71">
        <f t="shared" si="21"/>
        <v>0</v>
      </c>
      <c r="I203" s="71">
        <f t="shared" si="21"/>
        <v>0</v>
      </c>
    </row>
    <row r="204" spans="1:9" s="66" customFormat="1" ht="15" customHeight="1">
      <c r="A204" s="26" t="s">
        <v>164</v>
      </c>
      <c r="B204" s="7" t="s">
        <v>47</v>
      </c>
      <c r="C204" s="8" t="s">
        <v>83</v>
      </c>
      <c r="D204" s="8" t="s">
        <v>73</v>
      </c>
      <c r="E204" s="8" t="s">
        <v>325</v>
      </c>
      <c r="F204" s="8"/>
      <c r="G204" s="71">
        <f t="shared" si="21"/>
        <v>185.238</v>
      </c>
      <c r="H204" s="71">
        <f t="shared" si="21"/>
        <v>0</v>
      </c>
      <c r="I204" s="71">
        <f t="shared" si="21"/>
        <v>0</v>
      </c>
    </row>
    <row r="205" spans="1:9" s="66" customFormat="1" ht="16.5" customHeight="1">
      <c r="A205" s="26" t="s">
        <v>110</v>
      </c>
      <c r="B205" s="7" t="s">
        <v>47</v>
      </c>
      <c r="C205" s="8" t="s">
        <v>83</v>
      </c>
      <c r="D205" s="8" t="s">
        <v>73</v>
      </c>
      <c r="E205" s="8" t="s">
        <v>325</v>
      </c>
      <c r="F205" s="8" t="s">
        <v>64</v>
      </c>
      <c r="G205" s="71">
        <v>185.238</v>
      </c>
      <c r="H205" s="71">
        <v>0</v>
      </c>
      <c r="I205" s="71">
        <v>0</v>
      </c>
    </row>
    <row r="206" spans="1:9" s="66" customFormat="1" ht="26.25" customHeight="1">
      <c r="A206" s="32" t="s">
        <v>155</v>
      </c>
      <c r="B206" s="13" t="s">
        <v>47</v>
      </c>
      <c r="C206" s="12" t="s">
        <v>83</v>
      </c>
      <c r="D206" s="12" t="s">
        <v>73</v>
      </c>
      <c r="E206" s="12" t="s">
        <v>136</v>
      </c>
      <c r="F206" s="12"/>
      <c r="G206" s="69">
        <f aca="true" t="shared" si="22" ref="G206:I207">G207</f>
        <v>2846.35928</v>
      </c>
      <c r="H206" s="69">
        <f t="shared" si="22"/>
        <v>0</v>
      </c>
      <c r="I206" s="69">
        <f t="shared" si="22"/>
        <v>0</v>
      </c>
    </row>
    <row r="207" spans="1:9" s="66" customFormat="1" ht="15" customHeight="1">
      <c r="A207" s="26" t="s">
        <v>139</v>
      </c>
      <c r="B207" s="7" t="s">
        <v>47</v>
      </c>
      <c r="C207" s="8" t="s">
        <v>83</v>
      </c>
      <c r="D207" s="8" t="s">
        <v>73</v>
      </c>
      <c r="E207" s="8" t="s">
        <v>135</v>
      </c>
      <c r="F207" s="8"/>
      <c r="G207" s="71">
        <f t="shared" si="22"/>
        <v>2846.35928</v>
      </c>
      <c r="H207" s="71">
        <f t="shared" si="22"/>
        <v>0</v>
      </c>
      <c r="I207" s="71">
        <f t="shared" si="22"/>
        <v>0</v>
      </c>
    </row>
    <row r="208" spans="1:9" s="66" customFormat="1" ht="15" customHeight="1">
      <c r="A208" s="26" t="s">
        <v>140</v>
      </c>
      <c r="B208" s="7" t="s">
        <v>47</v>
      </c>
      <c r="C208" s="8" t="s">
        <v>83</v>
      </c>
      <c r="D208" s="8" t="s">
        <v>73</v>
      </c>
      <c r="E208" s="8" t="s">
        <v>137</v>
      </c>
      <c r="F208" s="8"/>
      <c r="G208" s="71">
        <f>G209+G211+G214+G216+G218+G220</f>
        <v>2846.35928</v>
      </c>
      <c r="H208" s="71">
        <f>H209</f>
        <v>0</v>
      </c>
      <c r="I208" s="71">
        <f>I209</f>
        <v>0</v>
      </c>
    </row>
    <row r="209" spans="1:9" s="66" customFormat="1" ht="14.25" customHeight="1">
      <c r="A209" s="26" t="s">
        <v>134</v>
      </c>
      <c r="B209" s="7" t="s">
        <v>47</v>
      </c>
      <c r="C209" s="8" t="s">
        <v>83</v>
      </c>
      <c r="D209" s="8" t="s">
        <v>73</v>
      </c>
      <c r="E209" s="8" t="s">
        <v>138</v>
      </c>
      <c r="F209" s="8"/>
      <c r="G209" s="71">
        <f>G210</f>
        <v>600</v>
      </c>
      <c r="H209" s="71">
        <f>H210</f>
        <v>0</v>
      </c>
      <c r="I209" s="71">
        <f>I210</f>
        <v>0</v>
      </c>
    </row>
    <row r="210" spans="1:9" s="66" customFormat="1" ht="16.5" customHeight="1">
      <c r="A210" s="26" t="s">
        <v>110</v>
      </c>
      <c r="B210" s="7" t="s">
        <v>47</v>
      </c>
      <c r="C210" s="8" t="s">
        <v>83</v>
      </c>
      <c r="D210" s="8" t="s">
        <v>73</v>
      </c>
      <c r="E210" s="8" t="s">
        <v>138</v>
      </c>
      <c r="F210" s="8" t="s">
        <v>64</v>
      </c>
      <c r="G210" s="63">
        <v>600</v>
      </c>
      <c r="H210" s="71">
        <v>0</v>
      </c>
      <c r="I210" s="71">
        <v>0</v>
      </c>
    </row>
    <row r="211" spans="1:9" s="66" customFormat="1" ht="16.5" customHeight="1">
      <c r="A211" s="26" t="s">
        <v>188</v>
      </c>
      <c r="B211" s="7" t="s">
        <v>47</v>
      </c>
      <c r="C211" s="8" t="s">
        <v>83</v>
      </c>
      <c r="D211" s="8" t="s">
        <v>73</v>
      </c>
      <c r="E211" s="8" t="s">
        <v>187</v>
      </c>
      <c r="F211" s="8"/>
      <c r="G211" s="71">
        <v>100</v>
      </c>
      <c r="H211" s="71">
        <v>0</v>
      </c>
      <c r="I211" s="71">
        <v>0</v>
      </c>
    </row>
    <row r="212" spans="1:9" s="66" customFormat="1" ht="18" customHeight="1">
      <c r="A212" s="26" t="s">
        <v>110</v>
      </c>
      <c r="B212" s="7" t="s">
        <v>47</v>
      </c>
      <c r="C212" s="8" t="s">
        <v>83</v>
      </c>
      <c r="D212" s="8" t="s">
        <v>73</v>
      </c>
      <c r="E212" s="8" t="s">
        <v>187</v>
      </c>
      <c r="F212" s="8" t="s">
        <v>64</v>
      </c>
      <c r="G212" s="71">
        <v>100</v>
      </c>
      <c r="H212" s="71">
        <v>0</v>
      </c>
      <c r="I212" s="71">
        <v>0</v>
      </c>
    </row>
    <row r="213" spans="1:9" s="66" customFormat="1" ht="18" customHeight="1">
      <c r="A213" s="35" t="s">
        <v>223</v>
      </c>
      <c r="B213" s="7" t="s">
        <v>47</v>
      </c>
      <c r="C213" s="8" t="s">
        <v>83</v>
      </c>
      <c r="D213" s="8" t="s">
        <v>73</v>
      </c>
      <c r="E213" s="8" t="s">
        <v>279</v>
      </c>
      <c r="F213" s="8"/>
      <c r="G213" s="71">
        <f>G214</f>
        <v>1894.738</v>
      </c>
      <c r="H213" s="71">
        <v>0</v>
      </c>
      <c r="I213" s="71">
        <v>0</v>
      </c>
    </row>
    <row r="214" spans="1:9" s="66" customFormat="1" ht="18" customHeight="1">
      <c r="A214" s="26" t="s">
        <v>110</v>
      </c>
      <c r="B214" s="7" t="s">
        <v>47</v>
      </c>
      <c r="C214" s="8" t="s">
        <v>83</v>
      </c>
      <c r="D214" s="8" t="s">
        <v>73</v>
      </c>
      <c r="E214" s="8" t="s">
        <v>279</v>
      </c>
      <c r="F214" s="8" t="s">
        <v>64</v>
      </c>
      <c r="G214" s="71">
        <v>1894.738</v>
      </c>
      <c r="H214" s="71">
        <v>0</v>
      </c>
      <c r="I214" s="71">
        <v>0</v>
      </c>
    </row>
    <row r="215" spans="1:9" s="66" customFormat="1" ht="18" customHeight="1">
      <c r="A215" s="26" t="s">
        <v>280</v>
      </c>
      <c r="B215" s="7" t="s">
        <v>47</v>
      </c>
      <c r="C215" s="8" t="s">
        <v>83</v>
      </c>
      <c r="D215" s="8" t="s">
        <v>73</v>
      </c>
      <c r="E215" s="8" t="s">
        <v>281</v>
      </c>
      <c r="F215" s="8"/>
      <c r="G215" s="71">
        <f>G216</f>
        <v>59.12128</v>
      </c>
      <c r="H215" s="71">
        <f>H216</f>
        <v>0</v>
      </c>
      <c r="I215" s="71">
        <f>I216</f>
        <v>0</v>
      </c>
    </row>
    <row r="216" spans="1:9" s="66" customFormat="1" ht="18" customHeight="1">
      <c r="A216" s="26" t="s">
        <v>110</v>
      </c>
      <c r="B216" s="7" t="s">
        <v>47</v>
      </c>
      <c r="C216" s="8" t="s">
        <v>83</v>
      </c>
      <c r="D216" s="8" t="s">
        <v>73</v>
      </c>
      <c r="E216" s="8" t="s">
        <v>281</v>
      </c>
      <c r="F216" s="8" t="s">
        <v>64</v>
      </c>
      <c r="G216" s="63">
        <v>59.12128</v>
      </c>
      <c r="H216" s="71">
        <v>0</v>
      </c>
      <c r="I216" s="71">
        <v>0</v>
      </c>
    </row>
    <row r="217" spans="1:9" s="66" customFormat="1" ht="18" customHeight="1">
      <c r="A217" s="26" t="s">
        <v>344</v>
      </c>
      <c r="B217" s="7" t="s">
        <v>47</v>
      </c>
      <c r="C217" s="8" t="s">
        <v>83</v>
      </c>
      <c r="D217" s="8" t="s">
        <v>73</v>
      </c>
      <c r="E217" s="8" t="s">
        <v>321</v>
      </c>
      <c r="F217" s="8"/>
      <c r="G217" s="71">
        <f>G218</f>
        <v>120</v>
      </c>
      <c r="H217" s="71">
        <v>0</v>
      </c>
      <c r="I217" s="71">
        <v>0</v>
      </c>
    </row>
    <row r="218" spans="1:9" s="66" customFormat="1" ht="18" customHeight="1">
      <c r="A218" s="26" t="s">
        <v>110</v>
      </c>
      <c r="B218" s="7" t="s">
        <v>47</v>
      </c>
      <c r="C218" s="8" t="s">
        <v>83</v>
      </c>
      <c r="D218" s="8" t="s">
        <v>73</v>
      </c>
      <c r="E218" s="8" t="s">
        <v>321</v>
      </c>
      <c r="F218" s="8" t="s">
        <v>64</v>
      </c>
      <c r="G218" s="71">
        <v>120</v>
      </c>
      <c r="H218" s="71">
        <v>0</v>
      </c>
      <c r="I218" s="71">
        <v>0</v>
      </c>
    </row>
    <row r="219" spans="1:9" s="66" customFormat="1" ht="18" customHeight="1">
      <c r="A219" s="26" t="s">
        <v>282</v>
      </c>
      <c r="B219" s="7" t="s">
        <v>47</v>
      </c>
      <c r="C219" s="8" t="s">
        <v>83</v>
      </c>
      <c r="D219" s="8" t="s">
        <v>73</v>
      </c>
      <c r="E219" s="8" t="s">
        <v>322</v>
      </c>
      <c r="F219" s="8"/>
      <c r="G219" s="71">
        <f>G220</f>
        <v>72.5</v>
      </c>
      <c r="H219" s="71">
        <f>H220</f>
        <v>0</v>
      </c>
      <c r="I219" s="71">
        <v>0</v>
      </c>
    </row>
    <row r="220" spans="1:9" s="66" customFormat="1" ht="18" customHeight="1">
      <c r="A220" s="26" t="s">
        <v>110</v>
      </c>
      <c r="B220" s="7" t="s">
        <v>47</v>
      </c>
      <c r="C220" s="8" t="s">
        <v>83</v>
      </c>
      <c r="D220" s="8" t="s">
        <v>73</v>
      </c>
      <c r="E220" s="8" t="s">
        <v>322</v>
      </c>
      <c r="F220" s="8" t="s">
        <v>64</v>
      </c>
      <c r="G220" s="63">
        <v>72.5</v>
      </c>
      <c r="H220" s="71">
        <v>0</v>
      </c>
      <c r="I220" s="71">
        <v>0</v>
      </c>
    </row>
    <row r="221" spans="1:9" s="66" customFormat="1" ht="27" customHeight="1">
      <c r="A221" s="37" t="s">
        <v>330</v>
      </c>
      <c r="B221" s="13" t="s">
        <v>47</v>
      </c>
      <c r="C221" s="12" t="s">
        <v>83</v>
      </c>
      <c r="D221" s="12" t="s">
        <v>73</v>
      </c>
      <c r="E221" s="12" t="s">
        <v>143</v>
      </c>
      <c r="F221" s="12"/>
      <c r="G221" s="69">
        <f>G222+G231</f>
        <v>116902.50365</v>
      </c>
      <c r="H221" s="69">
        <f>H231</f>
        <v>0</v>
      </c>
      <c r="I221" s="69">
        <f>I222</f>
        <v>0</v>
      </c>
    </row>
    <row r="222" spans="1:9" s="66" customFormat="1" ht="16.5" customHeight="1">
      <c r="A222" s="35" t="s">
        <v>345</v>
      </c>
      <c r="B222" s="7" t="s">
        <v>47</v>
      </c>
      <c r="C222" s="8" t="s">
        <v>83</v>
      </c>
      <c r="D222" s="8" t="s">
        <v>73</v>
      </c>
      <c r="E222" s="8" t="s">
        <v>144</v>
      </c>
      <c r="F222" s="12"/>
      <c r="G222" s="71">
        <f>G226+G225</f>
        <v>109832.50365</v>
      </c>
      <c r="H222" s="71">
        <f>H226</f>
        <v>0</v>
      </c>
      <c r="I222" s="71">
        <f>I226</f>
        <v>0</v>
      </c>
    </row>
    <row r="223" spans="1:9" s="66" customFormat="1" ht="16.5" customHeight="1">
      <c r="A223" s="35" t="s">
        <v>375</v>
      </c>
      <c r="B223" s="7" t="s">
        <v>47</v>
      </c>
      <c r="C223" s="8" t="s">
        <v>83</v>
      </c>
      <c r="D223" s="8" t="s">
        <v>73</v>
      </c>
      <c r="E223" s="8" t="s">
        <v>377</v>
      </c>
      <c r="F223" s="12"/>
      <c r="G223" s="71">
        <f>G224</f>
        <v>742.5</v>
      </c>
      <c r="H223" s="71"/>
      <c r="I223" s="71"/>
    </row>
    <row r="224" spans="1:9" s="66" customFormat="1" ht="16.5" customHeight="1">
      <c r="A224" s="35" t="s">
        <v>376</v>
      </c>
      <c r="B224" s="7" t="s">
        <v>47</v>
      </c>
      <c r="C224" s="8" t="s">
        <v>83</v>
      </c>
      <c r="D224" s="8" t="s">
        <v>73</v>
      </c>
      <c r="E224" s="8" t="s">
        <v>378</v>
      </c>
      <c r="F224" s="12"/>
      <c r="G224" s="71">
        <f>G225</f>
        <v>742.5</v>
      </c>
      <c r="H224" s="71"/>
      <c r="I224" s="71"/>
    </row>
    <row r="225" spans="1:9" s="66" customFormat="1" ht="16.5" customHeight="1">
      <c r="A225" s="35" t="s">
        <v>110</v>
      </c>
      <c r="B225" s="7" t="s">
        <v>47</v>
      </c>
      <c r="C225" s="8" t="s">
        <v>83</v>
      </c>
      <c r="D225" s="8" t="s">
        <v>73</v>
      </c>
      <c r="E225" s="8" t="s">
        <v>378</v>
      </c>
      <c r="F225" s="8" t="s">
        <v>64</v>
      </c>
      <c r="G225" s="63">
        <v>742.5</v>
      </c>
      <c r="H225" s="71">
        <v>0</v>
      </c>
      <c r="I225" s="71">
        <v>0</v>
      </c>
    </row>
    <row r="226" spans="1:9" s="66" customFormat="1" ht="15.75" customHeight="1">
      <c r="A226" s="35" t="s">
        <v>346</v>
      </c>
      <c r="B226" s="7" t="s">
        <v>47</v>
      </c>
      <c r="C226" s="8" t="s">
        <v>83</v>
      </c>
      <c r="D226" s="8" t="s">
        <v>73</v>
      </c>
      <c r="E226" s="8" t="s">
        <v>176</v>
      </c>
      <c r="F226" s="12"/>
      <c r="G226" s="71">
        <f>G227+G229</f>
        <v>109090.00365</v>
      </c>
      <c r="H226" s="71">
        <f>H227</f>
        <v>0</v>
      </c>
      <c r="I226" s="71">
        <f>I227</f>
        <v>0</v>
      </c>
    </row>
    <row r="227" spans="1:9" s="66" customFormat="1" ht="14.25" customHeight="1">
      <c r="A227" s="61" t="s">
        <v>347</v>
      </c>
      <c r="B227" s="7" t="s">
        <v>47</v>
      </c>
      <c r="C227" s="8" t="s">
        <v>83</v>
      </c>
      <c r="D227" s="8" t="s">
        <v>73</v>
      </c>
      <c r="E227" s="8" t="s">
        <v>175</v>
      </c>
      <c r="F227" s="12"/>
      <c r="G227" s="71">
        <f>G228</f>
        <v>28090</v>
      </c>
      <c r="H227" s="71">
        <f>H228</f>
        <v>0</v>
      </c>
      <c r="I227" s="71">
        <f>I228</f>
        <v>0</v>
      </c>
    </row>
    <row r="228" spans="1:9" s="66" customFormat="1" ht="18" customHeight="1">
      <c r="A228" s="26" t="s">
        <v>110</v>
      </c>
      <c r="B228" s="7" t="s">
        <v>47</v>
      </c>
      <c r="C228" s="8" t="s">
        <v>83</v>
      </c>
      <c r="D228" s="8" t="s">
        <v>73</v>
      </c>
      <c r="E228" s="8" t="s">
        <v>177</v>
      </c>
      <c r="F228" s="8" t="s">
        <v>64</v>
      </c>
      <c r="G228" s="71">
        <v>28090</v>
      </c>
      <c r="H228" s="71">
        <v>0</v>
      </c>
      <c r="I228" s="71">
        <v>0</v>
      </c>
    </row>
    <row r="229" spans="1:9" s="66" customFormat="1" ht="33.75" customHeight="1">
      <c r="A229" s="80" t="s">
        <v>355</v>
      </c>
      <c r="B229" s="7" t="s">
        <v>47</v>
      </c>
      <c r="C229" s="8" t="s">
        <v>83</v>
      </c>
      <c r="D229" s="8" t="s">
        <v>73</v>
      </c>
      <c r="E229" s="81" t="s">
        <v>356</v>
      </c>
      <c r="F229" s="8"/>
      <c r="G229" s="71">
        <f>G230</f>
        <v>81000.00365</v>
      </c>
      <c r="H229" s="71">
        <v>0</v>
      </c>
      <c r="I229" s="71">
        <v>0</v>
      </c>
    </row>
    <row r="230" spans="1:9" s="66" customFormat="1" ht="18" customHeight="1">
      <c r="A230" s="26" t="s">
        <v>110</v>
      </c>
      <c r="B230" s="7" t="s">
        <v>47</v>
      </c>
      <c r="C230" s="8" t="s">
        <v>83</v>
      </c>
      <c r="D230" s="8" t="s">
        <v>73</v>
      </c>
      <c r="E230" s="81" t="s">
        <v>356</v>
      </c>
      <c r="F230" s="8" t="s">
        <v>64</v>
      </c>
      <c r="G230" s="63">
        <v>81000.00365</v>
      </c>
      <c r="H230" s="71">
        <v>0</v>
      </c>
      <c r="I230" s="71">
        <v>0</v>
      </c>
    </row>
    <row r="231" spans="1:9" s="66" customFormat="1" ht="18" customHeight="1">
      <c r="A231" s="26" t="s">
        <v>231</v>
      </c>
      <c r="B231" s="7" t="s">
        <v>47</v>
      </c>
      <c r="C231" s="8" t="s">
        <v>83</v>
      </c>
      <c r="D231" s="8" t="s">
        <v>73</v>
      </c>
      <c r="E231" s="8" t="s">
        <v>234</v>
      </c>
      <c r="F231" s="8"/>
      <c r="G231" s="71">
        <f aca="true" t="shared" si="23" ref="G231:I233">G232</f>
        <v>7070</v>
      </c>
      <c r="H231" s="71">
        <f t="shared" si="23"/>
        <v>0</v>
      </c>
      <c r="I231" s="71">
        <f t="shared" si="23"/>
        <v>0</v>
      </c>
    </row>
    <row r="232" spans="1:9" s="66" customFormat="1" ht="18" customHeight="1">
      <c r="A232" s="26" t="s">
        <v>232</v>
      </c>
      <c r="B232" s="7" t="s">
        <v>47</v>
      </c>
      <c r="C232" s="8" t="s">
        <v>83</v>
      </c>
      <c r="D232" s="8" t="s">
        <v>73</v>
      </c>
      <c r="E232" s="8" t="s">
        <v>235</v>
      </c>
      <c r="F232" s="8"/>
      <c r="G232" s="71">
        <f t="shared" si="23"/>
        <v>7070</v>
      </c>
      <c r="H232" s="71">
        <f t="shared" si="23"/>
        <v>0</v>
      </c>
      <c r="I232" s="71">
        <f t="shared" si="23"/>
        <v>0</v>
      </c>
    </row>
    <row r="233" spans="1:9" s="66" customFormat="1" ht="18" customHeight="1">
      <c r="A233" s="26" t="s">
        <v>233</v>
      </c>
      <c r="B233" s="7" t="s">
        <v>47</v>
      </c>
      <c r="C233" s="8" t="s">
        <v>83</v>
      </c>
      <c r="D233" s="8" t="s">
        <v>73</v>
      </c>
      <c r="E233" s="8" t="s">
        <v>247</v>
      </c>
      <c r="F233" s="8"/>
      <c r="G233" s="71">
        <f t="shared" si="23"/>
        <v>7070</v>
      </c>
      <c r="H233" s="71">
        <f t="shared" si="23"/>
        <v>0</v>
      </c>
      <c r="I233" s="71">
        <f t="shared" si="23"/>
        <v>0</v>
      </c>
    </row>
    <row r="234" spans="1:9" s="66" customFormat="1" ht="18" customHeight="1">
      <c r="A234" s="26" t="s">
        <v>110</v>
      </c>
      <c r="B234" s="7" t="s">
        <v>47</v>
      </c>
      <c r="C234" s="8" t="s">
        <v>83</v>
      </c>
      <c r="D234" s="8" t="s">
        <v>73</v>
      </c>
      <c r="E234" s="8" t="s">
        <v>247</v>
      </c>
      <c r="F234" s="8" t="s">
        <v>64</v>
      </c>
      <c r="G234" s="71">
        <v>7070</v>
      </c>
      <c r="H234" s="71">
        <v>0</v>
      </c>
      <c r="I234" s="71">
        <v>0</v>
      </c>
    </row>
    <row r="235" spans="1:9" s="66" customFormat="1" ht="27" customHeight="1">
      <c r="A235" s="37" t="s">
        <v>331</v>
      </c>
      <c r="B235" s="13" t="s">
        <v>47</v>
      </c>
      <c r="C235" s="12" t="s">
        <v>83</v>
      </c>
      <c r="D235" s="12" t="s">
        <v>73</v>
      </c>
      <c r="E235" s="12" t="s">
        <v>148</v>
      </c>
      <c r="F235" s="8"/>
      <c r="G235" s="69">
        <f aca="true" t="shared" si="24" ref="G235:I238">G236</f>
        <v>195286.9919</v>
      </c>
      <c r="H235" s="69">
        <f t="shared" si="24"/>
        <v>0</v>
      </c>
      <c r="I235" s="69">
        <f t="shared" si="24"/>
        <v>0</v>
      </c>
    </row>
    <row r="236" spans="1:9" s="66" customFormat="1" ht="18" customHeight="1">
      <c r="A236" s="35" t="s">
        <v>145</v>
      </c>
      <c r="B236" s="7" t="s">
        <v>47</v>
      </c>
      <c r="C236" s="8" t="s">
        <v>83</v>
      </c>
      <c r="D236" s="8" t="s">
        <v>73</v>
      </c>
      <c r="E236" s="8" t="s">
        <v>149</v>
      </c>
      <c r="F236" s="8"/>
      <c r="G236" s="71">
        <f t="shared" si="24"/>
        <v>195286.9919</v>
      </c>
      <c r="H236" s="71">
        <f t="shared" si="24"/>
        <v>0</v>
      </c>
      <c r="I236" s="71">
        <f t="shared" si="24"/>
        <v>0</v>
      </c>
    </row>
    <row r="237" spans="1:9" s="66" customFormat="1" ht="18" customHeight="1">
      <c r="A237" s="35" t="s">
        <v>146</v>
      </c>
      <c r="B237" s="7" t="s">
        <v>47</v>
      </c>
      <c r="C237" s="8" t="s">
        <v>83</v>
      </c>
      <c r="D237" s="8" t="s">
        <v>73</v>
      </c>
      <c r="E237" s="8" t="s">
        <v>150</v>
      </c>
      <c r="F237" s="8"/>
      <c r="G237" s="71">
        <f t="shared" si="24"/>
        <v>195286.9919</v>
      </c>
      <c r="H237" s="71">
        <f t="shared" si="24"/>
        <v>0</v>
      </c>
      <c r="I237" s="71">
        <f t="shared" si="24"/>
        <v>0</v>
      </c>
    </row>
    <row r="238" spans="1:9" s="66" customFormat="1" ht="18" customHeight="1">
      <c r="A238" s="35" t="s">
        <v>151</v>
      </c>
      <c r="B238" s="7" t="s">
        <v>47</v>
      </c>
      <c r="C238" s="8" t="s">
        <v>83</v>
      </c>
      <c r="D238" s="8" t="s">
        <v>73</v>
      </c>
      <c r="E238" s="8" t="s">
        <v>147</v>
      </c>
      <c r="F238" s="8"/>
      <c r="G238" s="71">
        <f t="shared" si="24"/>
        <v>195286.9919</v>
      </c>
      <c r="H238" s="71">
        <f t="shared" si="24"/>
        <v>0</v>
      </c>
      <c r="I238" s="71">
        <f t="shared" si="24"/>
        <v>0</v>
      </c>
    </row>
    <row r="239" spans="1:9" s="66" customFormat="1" ht="18" customHeight="1">
      <c r="A239" s="35" t="s">
        <v>88</v>
      </c>
      <c r="B239" s="7" t="s">
        <v>47</v>
      </c>
      <c r="C239" s="8" t="s">
        <v>83</v>
      </c>
      <c r="D239" s="8" t="s">
        <v>73</v>
      </c>
      <c r="E239" s="8" t="s">
        <v>147</v>
      </c>
      <c r="F239" s="8" t="s">
        <v>84</v>
      </c>
      <c r="G239" s="71">
        <v>195286.9919</v>
      </c>
      <c r="H239" s="71">
        <v>0</v>
      </c>
      <c r="I239" s="71">
        <v>0</v>
      </c>
    </row>
    <row r="240" spans="1:9" s="66" customFormat="1" ht="18" customHeight="1">
      <c r="A240" s="82" t="s">
        <v>27</v>
      </c>
      <c r="B240" s="83" t="s">
        <v>47</v>
      </c>
      <c r="C240" s="84" t="s">
        <v>83</v>
      </c>
      <c r="D240" s="84" t="s">
        <v>73</v>
      </c>
      <c r="E240" s="84" t="s">
        <v>62</v>
      </c>
      <c r="F240" s="60"/>
      <c r="G240" s="63">
        <f>G241</f>
        <v>130.05992</v>
      </c>
      <c r="H240" s="71">
        <v>0</v>
      </c>
      <c r="I240" s="71">
        <v>0</v>
      </c>
    </row>
    <row r="241" spans="1:9" s="66" customFormat="1" ht="18" customHeight="1">
      <c r="A241" s="76" t="s">
        <v>28</v>
      </c>
      <c r="B241" s="78" t="s">
        <v>47</v>
      </c>
      <c r="C241" s="60" t="s">
        <v>83</v>
      </c>
      <c r="D241" s="60" t="s">
        <v>73</v>
      </c>
      <c r="E241" s="60" t="s">
        <v>99</v>
      </c>
      <c r="F241" s="60"/>
      <c r="G241" s="63">
        <f>G242</f>
        <v>130.05992</v>
      </c>
      <c r="H241" s="71">
        <v>0</v>
      </c>
      <c r="I241" s="71">
        <v>0</v>
      </c>
    </row>
    <row r="242" spans="1:9" s="66" customFormat="1" ht="18" customHeight="1">
      <c r="A242" s="76" t="s">
        <v>28</v>
      </c>
      <c r="B242" s="78" t="s">
        <v>47</v>
      </c>
      <c r="C242" s="60" t="s">
        <v>83</v>
      </c>
      <c r="D242" s="60" t="s">
        <v>73</v>
      </c>
      <c r="E242" s="60" t="s">
        <v>65</v>
      </c>
      <c r="F242" s="60"/>
      <c r="G242" s="63">
        <f>G243</f>
        <v>130.05992</v>
      </c>
      <c r="H242" s="71">
        <v>0</v>
      </c>
      <c r="I242" s="71">
        <v>0</v>
      </c>
    </row>
    <row r="243" spans="1:9" s="66" customFormat="1" ht="18.75" customHeight="1">
      <c r="A243" s="76" t="s">
        <v>390</v>
      </c>
      <c r="B243" s="78" t="s">
        <v>47</v>
      </c>
      <c r="C243" s="60" t="s">
        <v>83</v>
      </c>
      <c r="D243" s="60" t="s">
        <v>73</v>
      </c>
      <c r="E243" s="60" t="s">
        <v>65</v>
      </c>
      <c r="F243" s="60"/>
      <c r="G243" s="63">
        <f>G244+G245</f>
        <v>130.05992</v>
      </c>
      <c r="H243" s="71">
        <v>0</v>
      </c>
      <c r="I243" s="71">
        <v>0</v>
      </c>
    </row>
    <row r="244" spans="1:9" s="66" customFormat="1" ht="18" customHeight="1">
      <c r="A244" s="76" t="s">
        <v>110</v>
      </c>
      <c r="B244" s="78" t="s">
        <v>47</v>
      </c>
      <c r="C244" s="60" t="s">
        <v>83</v>
      </c>
      <c r="D244" s="60" t="s">
        <v>73</v>
      </c>
      <c r="E244" s="60" t="s">
        <v>65</v>
      </c>
      <c r="F244" s="60" t="s">
        <v>64</v>
      </c>
      <c r="G244" s="63">
        <v>0.88037</v>
      </c>
      <c r="H244" s="71">
        <v>0</v>
      </c>
      <c r="I244" s="71">
        <v>0</v>
      </c>
    </row>
    <row r="245" spans="1:9" s="66" customFormat="1" ht="18" customHeight="1">
      <c r="A245" s="85" t="s">
        <v>296</v>
      </c>
      <c r="B245" s="78" t="s">
        <v>47</v>
      </c>
      <c r="C245" s="60" t="s">
        <v>83</v>
      </c>
      <c r="D245" s="60" t="s">
        <v>73</v>
      </c>
      <c r="E245" s="60" t="s">
        <v>65</v>
      </c>
      <c r="F245" s="60" t="s">
        <v>298</v>
      </c>
      <c r="G245" s="63">
        <v>129.17955</v>
      </c>
      <c r="H245" s="71">
        <v>0</v>
      </c>
      <c r="I245" s="71">
        <v>0</v>
      </c>
    </row>
    <row r="246" spans="1:9" s="66" customFormat="1" ht="15.75" customHeight="1">
      <c r="A246" s="24" t="s">
        <v>12</v>
      </c>
      <c r="B246" s="13" t="s">
        <v>47</v>
      </c>
      <c r="C246" s="12" t="s">
        <v>83</v>
      </c>
      <c r="D246" s="12" t="s">
        <v>83</v>
      </c>
      <c r="E246" s="12"/>
      <c r="F246" s="12"/>
      <c r="G246" s="69">
        <f>G249</f>
        <v>25322.605</v>
      </c>
      <c r="H246" s="70">
        <f>H249</f>
        <v>13225.82412</v>
      </c>
      <c r="I246" s="70">
        <f>I249</f>
        <v>15288.218</v>
      </c>
    </row>
    <row r="247" spans="1:9" s="66" customFormat="1" ht="24.75" customHeight="1">
      <c r="A247" s="37" t="s">
        <v>155</v>
      </c>
      <c r="B247" s="7" t="s">
        <v>47</v>
      </c>
      <c r="C247" s="8" t="s">
        <v>83</v>
      </c>
      <c r="D247" s="8" t="s">
        <v>83</v>
      </c>
      <c r="E247" s="12" t="s">
        <v>136</v>
      </c>
      <c r="F247" s="12"/>
      <c r="G247" s="69">
        <f aca="true" t="shared" si="25" ref="G247:I249">G248</f>
        <v>25322.605</v>
      </c>
      <c r="H247" s="69">
        <f t="shared" si="25"/>
        <v>13225.82412</v>
      </c>
      <c r="I247" s="69">
        <f t="shared" si="25"/>
        <v>15288.218</v>
      </c>
    </row>
    <row r="248" spans="1:9" s="66" customFormat="1" ht="33" customHeight="1">
      <c r="A248" s="26" t="s">
        <v>351</v>
      </c>
      <c r="B248" s="7" t="s">
        <v>47</v>
      </c>
      <c r="C248" s="8" t="s">
        <v>83</v>
      </c>
      <c r="D248" s="8" t="s">
        <v>83</v>
      </c>
      <c r="E248" s="8" t="s">
        <v>302</v>
      </c>
      <c r="F248" s="12"/>
      <c r="G248" s="71">
        <f t="shared" si="25"/>
        <v>25322.605</v>
      </c>
      <c r="H248" s="71">
        <f t="shared" si="25"/>
        <v>13225.82412</v>
      </c>
      <c r="I248" s="71">
        <f t="shared" si="25"/>
        <v>15288.218</v>
      </c>
    </row>
    <row r="249" spans="1:9" s="66" customFormat="1" ht="33" customHeight="1">
      <c r="A249" s="26" t="s">
        <v>352</v>
      </c>
      <c r="B249" s="7" t="s">
        <v>47</v>
      </c>
      <c r="C249" s="8" t="s">
        <v>83</v>
      </c>
      <c r="D249" s="8" t="s">
        <v>83</v>
      </c>
      <c r="E249" s="8" t="s">
        <v>303</v>
      </c>
      <c r="F249" s="12"/>
      <c r="G249" s="71">
        <f t="shared" si="25"/>
        <v>25322.605</v>
      </c>
      <c r="H249" s="71">
        <f t="shared" si="25"/>
        <v>13225.82412</v>
      </c>
      <c r="I249" s="71">
        <f t="shared" si="25"/>
        <v>15288.218</v>
      </c>
    </row>
    <row r="250" spans="1:9" s="66" customFormat="1" ht="37.5" customHeight="1">
      <c r="A250" s="39" t="s">
        <v>350</v>
      </c>
      <c r="B250" s="7" t="s">
        <v>47</v>
      </c>
      <c r="C250" s="8" t="s">
        <v>83</v>
      </c>
      <c r="D250" s="8" t="s">
        <v>83</v>
      </c>
      <c r="E250" s="8" t="s">
        <v>297</v>
      </c>
      <c r="F250" s="12"/>
      <c r="G250" s="71">
        <f>G251+G252+G254+G253</f>
        <v>25322.605</v>
      </c>
      <c r="H250" s="71">
        <f>H251+H252+H254</f>
        <v>13225.82412</v>
      </c>
      <c r="I250" s="71">
        <f>I251+I252+I254</f>
        <v>15288.218</v>
      </c>
    </row>
    <row r="251" spans="1:9" s="66" customFormat="1" ht="18" customHeight="1">
      <c r="A251" s="38" t="s">
        <v>126</v>
      </c>
      <c r="B251" s="7" t="s">
        <v>47</v>
      </c>
      <c r="C251" s="8" t="s">
        <v>83</v>
      </c>
      <c r="D251" s="8" t="s">
        <v>83</v>
      </c>
      <c r="E251" s="8" t="s">
        <v>297</v>
      </c>
      <c r="F251" s="8" t="s">
        <v>299</v>
      </c>
      <c r="G251" s="63">
        <v>23709.83</v>
      </c>
      <c r="H251" s="71">
        <v>13118.95312</v>
      </c>
      <c r="I251" s="71">
        <v>15187.37</v>
      </c>
    </row>
    <row r="252" spans="1:9" s="66" customFormat="1" ht="18" customHeight="1">
      <c r="A252" s="26" t="s">
        <v>110</v>
      </c>
      <c r="B252" s="7" t="s">
        <v>47</v>
      </c>
      <c r="C252" s="8" t="s">
        <v>83</v>
      </c>
      <c r="D252" s="8" t="s">
        <v>83</v>
      </c>
      <c r="E252" s="8" t="s">
        <v>297</v>
      </c>
      <c r="F252" s="8" t="s">
        <v>64</v>
      </c>
      <c r="G252" s="63">
        <v>1503.179</v>
      </c>
      <c r="H252" s="63">
        <v>76.792</v>
      </c>
      <c r="I252" s="63">
        <v>70.792</v>
      </c>
    </row>
    <row r="253" spans="1:9" s="66" customFormat="1" ht="18" customHeight="1">
      <c r="A253" s="26" t="s">
        <v>374</v>
      </c>
      <c r="B253" s="7" t="s">
        <v>47</v>
      </c>
      <c r="C253" s="8" t="s">
        <v>83</v>
      </c>
      <c r="D253" s="8" t="s">
        <v>83</v>
      </c>
      <c r="E253" s="8" t="s">
        <v>297</v>
      </c>
      <c r="F253" s="8" t="s">
        <v>217</v>
      </c>
      <c r="G253" s="71">
        <v>79.495</v>
      </c>
      <c r="H253" s="71">
        <v>0</v>
      </c>
      <c r="I253" s="71">
        <v>0</v>
      </c>
    </row>
    <row r="254" spans="1:9" s="66" customFormat="1" ht="14.25" customHeight="1">
      <c r="A254" s="35" t="s">
        <v>296</v>
      </c>
      <c r="B254" s="7" t="s">
        <v>47</v>
      </c>
      <c r="C254" s="8" t="s">
        <v>83</v>
      </c>
      <c r="D254" s="8" t="s">
        <v>83</v>
      </c>
      <c r="E254" s="8" t="s">
        <v>297</v>
      </c>
      <c r="F254" s="8" t="s">
        <v>298</v>
      </c>
      <c r="G254" s="71">
        <v>30.101</v>
      </c>
      <c r="H254" s="71">
        <v>30.079</v>
      </c>
      <c r="I254" s="71">
        <v>30.056</v>
      </c>
    </row>
    <row r="255" spans="1:9" s="66" customFormat="1" ht="14.25" customHeight="1">
      <c r="A255" s="24" t="s">
        <v>49</v>
      </c>
      <c r="B255" s="13" t="s">
        <v>47</v>
      </c>
      <c r="C255" s="12" t="s">
        <v>89</v>
      </c>
      <c r="D255" s="12" t="s">
        <v>57</v>
      </c>
      <c r="E255" s="12"/>
      <c r="F255" s="12"/>
      <c r="G255" s="69">
        <f>G262+G256</f>
        <v>1033.91442</v>
      </c>
      <c r="H255" s="69">
        <f>H262+H256</f>
        <v>418.91442</v>
      </c>
      <c r="I255" s="69">
        <f>I262+I256</f>
        <v>418.91442</v>
      </c>
    </row>
    <row r="256" spans="1:9" s="66" customFormat="1" ht="36.75" customHeight="1">
      <c r="A256" s="41" t="s">
        <v>183</v>
      </c>
      <c r="B256" s="13" t="s">
        <v>47</v>
      </c>
      <c r="C256" s="12" t="s">
        <v>89</v>
      </c>
      <c r="D256" s="12" t="s">
        <v>83</v>
      </c>
      <c r="E256" s="12"/>
      <c r="F256" s="12"/>
      <c r="G256" s="69">
        <f aca="true" t="shared" si="26" ref="G256:I260">G257</f>
        <v>50</v>
      </c>
      <c r="H256" s="69">
        <f t="shared" si="26"/>
        <v>0</v>
      </c>
      <c r="I256" s="69">
        <f t="shared" si="26"/>
        <v>0</v>
      </c>
    </row>
    <row r="257" spans="1:9" s="66" customFormat="1" ht="14.25" customHeight="1">
      <c r="A257" s="26" t="s">
        <v>27</v>
      </c>
      <c r="B257" s="7" t="s">
        <v>47</v>
      </c>
      <c r="C257" s="8" t="s">
        <v>89</v>
      </c>
      <c r="D257" s="8" t="s">
        <v>83</v>
      </c>
      <c r="E257" s="8" t="s">
        <v>62</v>
      </c>
      <c r="F257" s="12"/>
      <c r="G257" s="71">
        <f t="shared" si="26"/>
        <v>50</v>
      </c>
      <c r="H257" s="71">
        <f t="shared" si="26"/>
        <v>0</v>
      </c>
      <c r="I257" s="71">
        <f t="shared" si="26"/>
        <v>0</v>
      </c>
    </row>
    <row r="258" spans="1:9" s="66" customFormat="1" ht="14.25" customHeight="1">
      <c r="A258" s="26" t="s">
        <v>28</v>
      </c>
      <c r="B258" s="7" t="s">
        <v>47</v>
      </c>
      <c r="C258" s="8" t="s">
        <v>89</v>
      </c>
      <c r="D258" s="8" t="s">
        <v>83</v>
      </c>
      <c r="E258" s="8" t="s">
        <v>99</v>
      </c>
      <c r="F258" s="12"/>
      <c r="G258" s="71">
        <f t="shared" si="26"/>
        <v>50</v>
      </c>
      <c r="H258" s="71">
        <f t="shared" si="26"/>
        <v>0</v>
      </c>
      <c r="I258" s="71">
        <f t="shared" si="26"/>
        <v>0</v>
      </c>
    </row>
    <row r="259" spans="1:9" s="66" customFormat="1" ht="14.25" customHeight="1">
      <c r="A259" s="26" t="s">
        <v>28</v>
      </c>
      <c r="B259" s="7" t="s">
        <v>47</v>
      </c>
      <c r="C259" s="8" t="s">
        <v>89</v>
      </c>
      <c r="D259" s="8" t="s">
        <v>83</v>
      </c>
      <c r="E259" s="8" t="s">
        <v>65</v>
      </c>
      <c r="F259" s="12"/>
      <c r="G259" s="71">
        <f t="shared" si="26"/>
        <v>50</v>
      </c>
      <c r="H259" s="71">
        <f t="shared" si="26"/>
        <v>0</v>
      </c>
      <c r="I259" s="71">
        <f t="shared" si="26"/>
        <v>0</v>
      </c>
    </row>
    <row r="260" spans="1:9" s="66" customFormat="1" ht="14.25" customHeight="1">
      <c r="A260" s="26" t="s">
        <v>182</v>
      </c>
      <c r="B260" s="7" t="s">
        <v>47</v>
      </c>
      <c r="C260" s="8" t="s">
        <v>89</v>
      </c>
      <c r="D260" s="8" t="s">
        <v>83</v>
      </c>
      <c r="E260" s="8" t="s">
        <v>181</v>
      </c>
      <c r="F260" s="12"/>
      <c r="G260" s="71">
        <f t="shared" si="26"/>
        <v>50</v>
      </c>
      <c r="H260" s="71">
        <f t="shared" si="26"/>
        <v>0</v>
      </c>
      <c r="I260" s="71">
        <f t="shared" si="26"/>
        <v>0</v>
      </c>
    </row>
    <row r="261" spans="1:9" s="66" customFormat="1" ht="13.5" customHeight="1">
      <c r="A261" s="26" t="s">
        <v>110</v>
      </c>
      <c r="B261" s="7" t="s">
        <v>47</v>
      </c>
      <c r="C261" s="8" t="s">
        <v>89</v>
      </c>
      <c r="D261" s="8" t="s">
        <v>83</v>
      </c>
      <c r="E261" s="8" t="s">
        <v>181</v>
      </c>
      <c r="F261" s="8" t="s">
        <v>64</v>
      </c>
      <c r="G261" s="71">
        <v>50</v>
      </c>
      <c r="H261" s="71">
        <v>0</v>
      </c>
      <c r="I261" s="71">
        <v>0</v>
      </c>
    </row>
    <row r="262" spans="1:9" s="66" customFormat="1" ht="18.75" customHeight="1">
      <c r="A262" s="24" t="s">
        <v>170</v>
      </c>
      <c r="B262" s="13" t="s">
        <v>47</v>
      </c>
      <c r="C262" s="12" t="s">
        <v>89</v>
      </c>
      <c r="D262" s="12" t="s">
        <v>89</v>
      </c>
      <c r="E262" s="12"/>
      <c r="F262" s="12"/>
      <c r="G262" s="69">
        <f>G263</f>
        <v>983.9144200000001</v>
      </c>
      <c r="H262" s="69">
        <f>H263</f>
        <v>418.91442</v>
      </c>
      <c r="I262" s="69">
        <f>I263</f>
        <v>418.91442</v>
      </c>
    </row>
    <row r="263" spans="1:9" s="66" customFormat="1" ht="15.75" customHeight="1">
      <c r="A263" s="32" t="s">
        <v>29</v>
      </c>
      <c r="B263" s="13" t="s">
        <v>47</v>
      </c>
      <c r="C263" s="12" t="s">
        <v>89</v>
      </c>
      <c r="D263" s="12" t="s">
        <v>89</v>
      </c>
      <c r="E263" s="12" t="s">
        <v>95</v>
      </c>
      <c r="F263" s="12"/>
      <c r="G263" s="69">
        <f>G264+G270</f>
        <v>983.9144200000001</v>
      </c>
      <c r="H263" s="69">
        <f>H264+H270</f>
        <v>418.91442</v>
      </c>
      <c r="I263" s="69">
        <f>I264+I270</f>
        <v>418.91442</v>
      </c>
    </row>
    <row r="264" spans="1:9" s="66" customFormat="1" ht="25.5" customHeight="1">
      <c r="A264" s="26" t="s">
        <v>46</v>
      </c>
      <c r="B264" s="7" t="s">
        <v>47</v>
      </c>
      <c r="C264" s="8" t="s">
        <v>89</v>
      </c>
      <c r="D264" s="8" t="s">
        <v>89</v>
      </c>
      <c r="E264" s="8" t="s">
        <v>96</v>
      </c>
      <c r="F264" s="8"/>
      <c r="G264" s="71">
        <f>G265</f>
        <v>548.9144200000001</v>
      </c>
      <c r="H264" s="71">
        <f>H265</f>
        <v>418.91442</v>
      </c>
      <c r="I264" s="71">
        <f>I265</f>
        <v>418.91442</v>
      </c>
    </row>
    <row r="265" spans="1:9" s="66" customFormat="1" ht="15" customHeight="1">
      <c r="A265" s="26" t="s">
        <v>93</v>
      </c>
      <c r="B265" s="7" t="s">
        <v>47</v>
      </c>
      <c r="C265" s="8" t="s">
        <v>89</v>
      </c>
      <c r="D265" s="8" t="s">
        <v>89</v>
      </c>
      <c r="E265" s="8" t="s">
        <v>120</v>
      </c>
      <c r="F265" s="8"/>
      <c r="G265" s="71">
        <f>G268+G266</f>
        <v>548.9144200000001</v>
      </c>
      <c r="H265" s="71">
        <f>H268</f>
        <v>418.91442</v>
      </c>
      <c r="I265" s="71">
        <f>I268</f>
        <v>418.91442</v>
      </c>
    </row>
    <row r="266" spans="1:9" s="66" customFormat="1" ht="15" customHeight="1">
      <c r="A266" s="35" t="s">
        <v>332</v>
      </c>
      <c r="B266" s="7" t="s">
        <v>47</v>
      </c>
      <c r="C266" s="8" t="s">
        <v>89</v>
      </c>
      <c r="D266" s="8" t="s">
        <v>89</v>
      </c>
      <c r="E266" s="8" t="s">
        <v>333</v>
      </c>
      <c r="F266" s="8"/>
      <c r="G266" s="71">
        <f>G267</f>
        <v>130</v>
      </c>
      <c r="H266" s="71">
        <f>H267</f>
        <v>0</v>
      </c>
      <c r="I266" s="71">
        <f>I267</f>
        <v>0</v>
      </c>
    </row>
    <row r="267" spans="1:9" s="66" customFormat="1" ht="15" customHeight="1">
      <c r="A267" s="35" t="s">
        <v>110</v>
      </c>
      <c r="B267" s="7" t="s">
        <v>47</v>
      </c>
      <c r="C267" s="8" t="s">
        <v>89</v>
      </c>
      <c r="D267" s="8" t="s">
        <v>89</v>
      </c>
      <c r="E267" s="8" t="s">
        <v>333</v>
      </c>
      <c r="F267" s="8"/>
      <c r="G267" s="63">
        <v>130</v>
      </c>
      <c r="H267" s="71">
        <v>0</v>
      </c>
      <c r="I267" s="71">
        <v>0</v>
      </c>
    </row>
    <row r="268" spans="1:9" s="66" customFormat="1" ht="15" customHeight="1">
      <c r="A268" s="35" t="s">
        <v>201</v>
      </c>
      <c r="B268" s="7" t="s">
        <v>47</v>
      </c>
      <c r="C268" s="8" t="s">
        <v>89</v>
      </c>
      <c r="D268" s="8" t="s">
        <v>89</v>
      </c>
      <c r="E268" s="8" t="s">
        <v>209</v>
      </c>
      <c r="F268" s="8"/>
      <c r="G268" s="71">
        <f>G269</f>
        <v>418.91442</v>
      </c>
      <c r="H268" s="71">
        <f>H269</f>
        <v>418.91442</v>
      </c>
      <c r="I268" s="71">
        <f>I269</f>
        <v>418.91442</v>
      </c>
    </row>
    <row r="269" spans="1:9" s="66" customFormat="1" ht="15" customHeight="1">
      <c r="A269" s="35" t="s">
        <v>124</v>
      </c>
      <c r="B269" s="7" t="s">
        <v>47</v>
      </c>
      <c r="C269" s="8" t="s">
        <v>89</v>
      </c>
      <c r="D269" s="8" t="s">
        <v>89</v>
      </c>
      <c r="E269" s="8" t="s">
        <v>209</v>
      </c>
      <c r="F269" s="8" t="s">
        <v>64</v>
      </c>
      <c r="G269" s="71">
        <v>418.91442</v>
      </c>
      <c r="H269" s="71">
        <v>418.91442</v>
      </c>
      <c r="I269" s="71">
        <v>418.91442</v>
      </c>
    </row>
    <row r="270" spans="1:9" s="66" customFormat="1" ht="14.25" customHeight="1">
      <c r="A270" s="26" t="s">
        <v>117</v>
      </c>
      <c r="B270" s="7" t="s">
        <v>47</v>
      </c>
      <c r="C270" s="8" t="s">
        <v>89</v>
      </c>
      <c r="D270" s="8" t="s">
        <v>89</v>
      </c>
      <c r="E270" s="8" t="s">
        <v>98</v>
      </c>
      <c r="F270" s="8"/>
      <c r="G270" s="71">
        <f aca="true" t="shared" si="27" ref="G270:I271">G271</f>
        <v>435</v>
      </c>
      <c r="H270" s="71">
        <f t="shared" si="27"/>
        <v>0</v>
      </c>
      <c r="I270" s="71">
        <f t="shared" si="27"/>
        <v>0</v>
      </c>
    </row>
    <row r="271" spans="1:9" s="66" customFormat="1" ht="15.75" customHeight="1">
      <c r="A271" s="26" t="s">
        <v>94</v>
      </c>
      <c r="B271" s="7" t="s">
        <v>47</v>
      </c>
      <c r="C271" s="8" t="s">
        <v>89</v>
      </c>
      <c r="D271" s="8" t="s">
        <v>89</v>
      </c>
      <c r="E271" s="8" t="s">
        <v>121</v>
      </c>
      <c r="F271" s="8"/>
      <c r="G271" s="71">
        <f t="shared" si="27"/>
        <v>435</v>
      </c>
      <c r="H271" s="71">
        <f t="shared" si="27"/>
        <v>0</v>
      </c>
      <c r="I271" s="71">
        <f t="shared" si="27"/>
        <v>0</v>
      </c>
    </row>
    <row r="272" spans="1:9" s="66" customFormat="1" ht="15.75" customHeight="1">
      <c r="A272" s="26" t="s">
        <v>30</v>
      </c>
      <c r="B272" s="7" t="s">
        <v>47</v>
      </c>
      <c r="C272" s="8" t="s">
        <v>89</v>
      </c>
      <c r="D272" s="8" t="s">
        <v>89</v>
      </c>
      <c r="E272" s="8" t="s">
        <v>97</v>
      </c>
      <c r="F272" s="8" t="s">
        <v>64</v>
      </c>
      <c r="G272" s="63">
        <v>435</v>
      </c>
      <c r="H272" s="71">
        <v>0</v>
      </c>
      <c r="I272" s="71">
        <v>0</v>
      </c>
    </row>
    <row r="273" spans="1:9" s="66" customFormat="1" ht="15" customHeight="1">
      <c r="A273" s="30" t="s">
        <v>51</v>
      </c>
      <c r="B273" s="13" t="s">
        <v>47</v>
      </c>
      <c r="C273" s="12" t="s">
        <v>82</v>
      </c>
      <c r="D273" s="12" t="s">
        <v>57</v>
      </c>
      <c r="E273" s="19"/>
      <c r="F273" s="19"/>
      <c r="G273" s="69">
        <f>G274+G295</f>
        <v>16694.4724</v>
      </c>
      <c r="H273" s="69">
        <f>H274</f>
        <v>3886.54753</v>
      </c>
      <c r="I273" s="69">
        <f>I274</f>
        <v>4529.0783</v>
      </c>
    </row>
    <row r="274" spans="1:9" s="66" customFormat="1" ht="15" customHeight="1">
      <c r="A274" s="24" t="s">
        <v>6</v>
      </c>
      <c r="B274" s="7" t="s">
        <v>47</v>
      </c>
      <c r="C274" s="8" t="s">
        <v>82</v>
      </c>
      <c r="D274" s="8" t="s">
        <v>56</v>
      </c>
      <c r="E274" s="19"/>
      <c r="F274" s="12"/>
      <c r="G274" s="69">
        <f>G275</f>
        <v>15949.9724</v>
      </c>
      <c r="H274" s="69">
        <f>H275</f>
        <v>3886.54753</v>
      </c>
      <c r="I274" s="69">
        <f>I275</f>
        <v>4529.0783</v>
      </c>
    </row>
    <row r="275" spans="1:9" s="66" customFormat="1" ht="21" customHeight="1">
      <c r="A275" s="37" t="s">
        <v>43</v>
      </c>
      <c r="B275" s="13" t="s">
        <v>47</v>
      </c>
      <c r="C275" s="12" t="s">
        <v>82</v>
      </c>
      <c r="D275" s="12" t="s">
        <v>56</v>
      </c>
      <c r="E275" s="12" t="s">
        <v>92</v>
      </c>
      <c r="F275" s="8"/>
      <c r="G275" s="69">
        <f>G276+G291+G283</f>
        <v>15949.9724</v>
      </c>
      <c r="H275" s="69">
        <f>H276+H291+H283</f>
        <v>3886.54753</v>
      </c>
      <c r="I275" s="69">
        <f>I276+I291+I283</f>
        <v>4529.0783</v>
      </c>
    </row>
    <row r="276" spans="1:9" s="66" customFormat="1" ht="24" customHeight="1">
      <c r="A276" s="39" t="s">
        <v>221</v>
      </c>
      <c r="B276" s="7" t="s">
        <v>47</v>
      </c>
      <c r="C276" s="8" t="s">
        <v>82</v>
      </c>
      <c r="D276" s="8" t="s">
        <v>56</v>
      </c>
      <c r="E276" s="18" t="s">
        <v>226</v>
      </c>
      <c r="F276" s="8"/>
      <c r="G276" s="71">
        <f>G277+G280</f>
        <v>1071.1</v>
      </c>
      <c r="H276" s="71">
        <v>0</v>
      </c>
      <c r="I276" s="71">
        <v>0</v>
      </c>
    </row>
    <row r="277" spans="1:9" s="66" customFormat="1" ht="24" customHeight="1">
      <c r="A277" s="35" t="s">
        <v>222</v>
      </c>
      <c r="B277" s="7" t="s">
        <v>47</v>
      </c>
      <c r="C277" s="8" t="s">
        <v>82</v>
      </c>
      <c r="D277" s="8" t="s">
        <v>56</v>
      </c>
      <c r="E277" s="18" t="s">
        <v>224</v>
      </c>
      <c r="F277" s="8"/>
      <c r="G277" s="71">
        <f>G278</f>
        <v>1021.1</v>
      </c>
      <c r="H277" s="71">
        <v>0</v>
      </c>
      <c r="I277" s="71">
        <v>0</v>
      </c>
    </row>
    <row r="278" spans="1:9" s="66" customFormat="1" ht="17.25" customHeight="1">
      <c r="A278" s="35" t="s">
        <v>223</v>
      </c>
      <c r="B278" s="7" t="s">
        <v>47</v>
      </c>
      <c r="C278" s="8" t="s">
        <v>82</v>
      </c>
      <c r="D278" s="8" t="s">
        <v>56</v>
      </c>
      <c r="E278" s="17" t="s">
        <v>225</v>
      </c>
      <c r="F278" s="8"/>
      <c r="G278" s="71">
        <f>G279</f>
        <v>1021.1</v>
      </c>
      <c r="H278" s="71">
        <v>0</v>
      </c>
      <c r="I278" s="71">
        <v>0</v>
      </c>
    </row>
    <row r="279" spans="1:9" s="66" customFormat="1" ht="17.25" customHeight="1">
      <c r="A279" s="26" t="s">
        <v>110</v>
      </c>
      <c r="B279" s="7" t="s">
        <v>47</v>
      </c>
      <c r="C279" s="8" t="s">
        <v>82</v>
      </c>
      <c r="D279" s="8" t="s">
        <v>56</v>
      </c>
      <c r="E279" s="17" t="s">
        <v>225</v>
      </c>
      <c r="F279" s="8" t="s">
        <v>64</v>
      </c>
      <c r="G279" s="71">
        <v>1021.1</v>
      </c>
      <c r="H279" s="71">
        <v>0</v>
      </c>
      <c r="I279" s="71">
        <v>0</v>
      </c>
    </row>
    <row r="280" spans="1:9" s="66" customFormat="1" ht="22.5" customHeight="1">
      <c r="A280" s="85" t="s">
        <v>391</v>
      </c>
      <c r="B280" s="7" t="s">
        <v>47</v>
      </c>
      <c r="C280" s="8" t="s">
        <v>82</v>
      </c>
      <c r="D280" s="8" t="s">
        <v>56</v>
      </c>
      <c r="E280" s="18" t="s">
        <v>393</v>
      </c>
      <c r="F280" s="8"/>
      <c r="G280" s="71">
        <f>G281</f>
        <v>50</v>
      </c>
      <c r="H280" s="71">
        <v>0</v>
      </c>
      <c r="I280" s="71">
        <v>0</v>
      </c>
    </row>
    <row r="281" spans="1:9" s="66" customFormat="1" ht="23.25" customHeight="1">
      <c r="A281" s="76" t="s">
        <v>399</v>
      </c>
      <c r="B281" s="7" t="s">
        <v>47</v>
      </c>
      <c r="C281" s="8" t="s">
        <v>82</v>
      </c>
      <c r="D281" s="8" t="s">
        <v>56</v>
      </c>
      <c r="E281" s="87" t="s">
        <v>392</v>
      </c>
      <c r="F281" s="8"/>
      <c r="G281" s="71">
        <f>G282</f>
        <v>50</v>
      </c>
      <c r="H281" s="71">
        <v>0</v>
      </c>
      <c r="I281" s="71">
        <v>0</v>
      </c>
    </row>
    <row r="282" spans="1:9" s="66" customFormat="1" ht="19.5" customHeight="1">
      <c r="A282" s="76" t="s">
        <v>110</v>
      </c>
      <c r="B282" s="7" t="s">
        <v>47</v>
      </c>
      <c r="C282" s="8" t="s">
        <v>82</v>
      </c>
      <c r="D282" s="8" t="s">
        <v>56</v>
      </c>
      <c r="E282" s="86" t="s">
        <v>392</v>
      </c>
      <c r="F282" s="60" t="s">
        <v>64</v>
      </c>
      <c r="G282" s="63">
        <v>50</v>
      </c>
      <c r="H282" s="71">
        <v>0</v>
      </c>
      <c r="I282" s="71">
        <v>0</v>
      </c>
    </row>
    <row r="283" spans="1:9" s="66" customFormat="1" ht="17.25" customHeight="1">
      <c r="A283" s="26" t="s">
        <v>304</v>
      </c>
      <c r="B283" s="7" t="s">
        <v>47</v>
      </c>
      <c r="C283" s="8" t="s">
        <v>82</v>
      </c>
      <c r="D283" s="8" t="s">
        <v>56</v>
      </c>
      <c r="E283" s="17" t="s">
        <v>306</v>
      </c>
      <c r="F283" s="8"/>
      <c r="G283" s="71">
        <f>G284</f>
        <v>14578.8724</v>
      </c>
      <c r="H283" s="71">
        <f>H284</f>
        <v>3886.54753</v>
      </c>
      <c r="I283" s="71">
        <f>I284</f>
        <v>4529.0783</v>
      </c>
    </row>
    <row r="284" spans="1:9" s="66" customFormat="1" ht="17.25" customHeight="1">
      <c r="A284" s="26" t="s">
        <v>305</v>
      </c>
      <c r="B284" s="7" t="s">
        <v>47</v>
      </c>
      <c r="C284" s="8" t="s">
        <v>82</v>
      </c>
      <c r="D284" s="8" t="s">
        <v>56</v>
      </c>
      <c r="E284" s="17" t="s">
        <v>307</v>
      </c>
      <c r="F284" s="8"/>
      <c r="G284" s="71">
        <f>G285+G289</f>
        <v>14578.8724</v>
      </c>
      <c r="H284" s="71">
        <f>H285+H289</f>
        <v>3886.54753</v>
      </c>
      <c r="I284" s="71">
        <f>I285+I289</f>
        <v>4529.0783</v>
      </c>
    </row>
    <row r="285" spans="1:9" s="66" customFormat="1" ht="32.25" customHeight="1">
      <c r="A285" s="39" t="s">
        <v>353</v>
      </c>
      <c r="B285" s="7" t="s">
        <v>47</v>
      </c>
      <c r="C285" s="8" t="s">
        <v>82</v>
      </c>
      <c r="D285" s="8" t="s">
        <v>56</v>
      </c>
      <c r="E285" s="17" t="s">
        <v>308</v>
      </c>
      <c r="F285" s="8"/>
      <c r="G285" s="71">
        <f>G286+G287+G288</f>
        <v>8040.8724</v>
      </c>
      <c r="H285" s="71">
        <f>H286+H287+H288</f>
        <v>3886.54753</v>
      </c>
      <c r="I285" s="71">
        <f>I286+I287+I288</f>
        <v>4529.0783</v>
      </c>
    </row>
    <row r="286" spans="1:9" s="66" customFormat="1" ht="17.25" customHeight="1">
      <c r="A286" s="38" t="s">
        <v>126</v>
      </c>
      <c r="B286" s="7" t="s">
        <v>47</v>
      </c>
      <c r="C286" s="8" t="s">
        <v>82</v>
      </c>
      <c r="D286" s="8" t="s">
        <v>56</v>
      </c>
      <c r="E286" s="17" t="s">
        <v>308</v>
      </c>
      <c r="F286" s="8" t="s">
        <v>299</v>
      </c>
      <c r="G286" s="71">
        <v>6433.20096</v>
      </c>
      <c r="H286" s="71">
        <v>3410</v>
      </c>
      <c r="I286" s="71">
        <v>4033.86887</v>
      </c>
    </row>
    <row r="287" spans="1:9" s="66" customFormat="1" ht="17.25" customHeight="1">
      <c r="A287" s="35" t="s">
        <v>124</v>
      </c>
      <c r="B287" s="7" t="s">
        <v>47</v>
      </c>
      <c r="C287" s="8" t="s">
        <v>82</v>
      </c>
      <c r="D287" s="8" t="s">
        <v>56</v>
      </c>
      <c r="E287" s="17" t="s">
        <v>308</v>
      </c>
      <c r="F287" s="8" t="s">
        <v>64</v>
      </c>
      <c r="G287" s="63">
        <v>1555.20144</v>
      </c>
      <c r="H287" s="71">
        <v>466.54753</v>
      </c>
      <c r="I287" s="71">
        <v>485.20943</v>
      </c>
    </row>
    <row r="288" spans="1:9" s="66" customFormat="1" ht="17.25" customHeight="1">
      <c r="A288" s="35" t="s">
        <v>296</v>
      </c>
      <c r="B288" s="7" t="s">
        <v>47</v>
      </c>
      <c r="C288" s="8" t="s">
        <v>82</v>
      </c>
      <c r="D288" s="8" t="s">
        <v>56</v>
      </c>
      <c r="E288" s="17" t="s">
        <v>308</v>
      </c>
      <c r="F288" s="8" t="s">
        <v>298</v>
      </c>
      <c r="G288" s="71">
        <v>52.47</v>
      </c>
      <c r="H288" s="71">
        <v>10</v>
      </c>
      <c r="I288" s="71">
        <v>10</v>
      </c>
    </row>
    <row r="289" spans="1:9" s="66" customFormat="1" ht="50.25" customHeight="1">
      <c r="A289" s="35" t="s">
        <v>348</v>
      </c>
      <c r="B289" s="7" t="s">
        <v>47</v>
      </c>
      <c r="C289" s="8" t="s">
        <v>82</v>
      </c>
      <c r="D289" s="8" t="s">
        <v>56</v>
      </c>
      <c r="E289" s="56" t="s">
        <v>309</v>
      </c>
      <c r="F289" s="8"/>
      <c r="G289" s="73">
        <f>G290</f>
        <v>6538</v>
      </c>
      <c r="H289" s="73">
        <f>H290</f>
        <v>0</v>
      </c>
      <c r="I289" s="73">
        <f>I290</f>
        <v>0</v>
      </c>
    </row>
    <row r="290" spans="1:9" s="66" customFormat="1" ht="17.25" customHeight="1">
      <c r="A290" s="38" t="s">
        <v>126</v>
      </c>
      <c r="B290" s="7" t="s">
        <v>47</v>
      </c>
      <c r="C290" s="8" t="s">
        <v>82</v>
      </c>
      <c r="D290" s="8" t="s">
        <v>56</v>
      </c>
      <c r="E290" s="17" t="s">
        <v>309</v>
      </c>
      <c r="F290" s="8"/>
      <c r="G290" s="71">
        <v>6538</v>
      </c>
      <c r="H290" s="71">
        <v>0</v>
      </c>
      <c r="I290" s="71">
        <v>0</v>
      </c>
    </row>
    <row r="291" spans="1:9" s="66" customFormat="1" ht="17.25" customHeight="1">
      <c r="A291" s="26" t="s">
        <v>45</v>
      </c>
      <c r="B291" s="7" t="s">
        <v>47</v>
      </c>
      <c r="C291" s="8" t="s">
        <v>82</v>
      </c>
      <c r="D291" s="8" t="s">
        <v>56</v>
      </c>
      <c r="E291" s="8" t="s">
        <v>227</v>
      </c>
      <c r="F291" s="8"/>
      <c r="G291" s="71">
        <f aca="true" t="shared" si="28" ref="G291:I293">G292</f>
        <v>300</v>
      </c>
      <c r="H291" s="71">
        <f t="shared" si="28"/>
        <v>0</v>
      </c>
      <c r="I291" s="71">
        <f t="shared" si="28"/>
        <v>0</v>
      </c>
    </row>
    <row r="292" spans="1:9" s="66" customFormat="1" ht="26.25" customHeight="1">
      <c r="A292" s="26" t="s">
        <v>91</v>
      </c>
      <c r="B292" s="7" t="s">
        <v>47</v>
      </c>
      <c r="C292" s="8" t="s">
        <v>82</v>
      </c>
      <c r="D292" s="8" t="s">
        <v>56</v>
      </c>
      <c r="E292" s="8" t="s">
        <v>105</v>
      </c>
      <c r="F292" s="8"/>
      <c r="G292" s="71">
        <f t="shared" si="28"/>
        <v>300</v>
      </c>
      <c r="H292" s="71">
        <f t="shared" si="28"/>
        <v>0</v>
      </c>
      <c r="I292" s="71">
        <f t="shared" si="28"/>
        <v>0</v>
      </c>
    </row>
    <row r="293" spans="1:9" s="66" customFormat="1" ht="17.25" customHeight="1">
      <c r="A293" s="26" t="s">
        <v>284</v>
      </c>
      <c r="B293" s="7" t="s">
        <v>47</v>
      </c>
      <c r="C293" s="8" t="s">
        <v>82</v>
      </c>
      <c r="D293" s="8" t="s">
        <v>56</v>
      </c>
      <c r="E293" s="8" t="s">
        <v>283</v>
      </c>
      <c r="F293" s="8"/>
      <c r="G293" s="71">
        <f t="shared" si="28"/>
        <v>300</v>
      </c>
      <c r="H293" s="71">
        <f t="shared" si="28"/>
        <v>0</v>
      </c>
      <c r="I293" s="71">
        <f t="shared" si="28"/>
        <v>0</v>
      </c>
    </row>
    <row r="294" spans="1:9" s="66" customFormat="1" ht="17.25" customHeight="1">
      <c r="A294" s="26" t="s">
        <v>110</v>
      </c>
      <c r="B294" s="7" t="s">
        <v>47</v>
      </c>
      <c r="C294" s="8" t="s">
        <v>82</v>
      </c>
      <c r="D294" s="8" t="s">
        <v>56</v>
      </c>
      <c r="E294" s="8" t="s">
        <v>283</v>
      </c>
      <c r="F294" s="8" t="s">
        <v>64</v>
      </c>
      <c r="G294" s="71">
        <v>300</v>
      </c>
      <c r="H294" s="71">
        <v>0</v>
      </c>
      <c r="I294" s="71">
        <v>0</v>
      </c>
    </row>
    <row r="295" spans="1:9" s="44" customFormat="1" ht="17.25" customHeight="1">
      <c r="A295" s="32" t="s">
        <v>342</v>
      </c>
      <c r="B295" s="13" t="s">
        <v>47</v>
      </c>
      <c r="C295" s="12" t="s">
        <v>82</v>
      </c>
      <c r="D295" s="12" t="s">
        <v>58</v>
      </c>
      <c r="E295" s="12"/>
      <c r="F295" s="12"/>
      <c r="G295" s="69">
        <f>G296</f>
        <v>744.5</v>
      </c>
      <c r="H295" s="69">
        <f>H296</f>
        <v>0</v>
      </c>
      <c r="I295" s="69">
        <f>I296</f>
        <v>0</v>
      </c>
    </row>
    <row r="296" spans="1:9" s="44" customFormat="1" ht="17.25" customHeight="1">
      <c r="A296" s="32" t="s">
        <v>43</v>
      </c>
      <c r="B296" s="13" t="s">
        <v>47</v>
      </c>
      <c r="C296" s="12" t="s">
        <v>82</v>
      </c>
      <c r="D296" s="12" t="s">
        <v>58</v>
      </c>
      <c r="E296" s="12" t="s">
        <v>92</v>
      </c>
      <c r="F296" s="12"/>
      <c r="G296" s="69">
        <f>G300</f>
        <v>744.5</v>
      </c>
      <c r="H296" s="69">
        <f>H300</f>
        <v>0</v>
      </c>
      <c r="I296" s="69">
        <f>I300</f>
        <v>0</v>
      </c>
    </row>
    <row r="297" spans="1:9" s="44" customFormat="1" ht="17.25" customHeight="1">
      <c r="A297" s="26" t="s">
        <v>45</v>
      </c>
      <c r="B297" s="7" t="s">
        <v>47</v>
      </c>
      <c r="C297" s="8" t="s">
        <v>82</v>
      </c>
      <c r="D297" s="8" t="s">
        <v>58</v>
      </c>
      <c r="E297" s="8" t="s">
        <v>227</v>
      </c>
      <c r="F297" s="8"/>
      <c r="G297" s="71">
        <f aca="true" t="shared" si="29" ref="G297:I299">G298</f>
        <v>744.5</v>
      </c>
      <c r="H297" s="71">
        <f t="shared" si="29"/>
        <v>0</v>
      </c>
      <c r="I297" s="71">
        <f t="shared" si="29"/>
        <v>0</v>
      </c>
    </row>
    <row r="298" spans="1:9" s="44" customFormat="1" ht="23.25" customHeight="1">
      <c r="A298" s="26" t="s">
        <v>91</v>
      </c>
      <c r="B298" s="7" t="s">
        <v>47</v>
      </c>
      <c r="C298" s="8" t="s">
        <v>82</v>
      </c>
      <c r="D298" s="8" t="s">
        <v>58</v>
      </c>
      <c r="E298" s="8" t="s">
        <v>105</v>
      </c>
      <c r="F298" s="8"/>
      <c r="G298" s="71">
        <f t="shared" si="29"/>
        <v>744.5</v>
      </c>
      <c r="H298" s="71">
        <f t="shared" si="29"/>
        <v>0</v>
      </c>
      <c r="I298" s="71">
        <f t="shared" si="29"/>
        <v>0</v>
      </c>
    </row>
    <row r="299" spans="1:9" s="44" customFormat="1" ht="17.25" customHeight="1">
      <c r="A299" s="26" t="s">
        <v>334</v>
      </c>
      <c r="B299" s="7" t="s">
        <v>47</v>
      </c>
      <c r="C299" s="8" t="s">
        <v>82</v>
      </c>
      <c r="D299" s="8" t="s">
        <v>58</v>
      </c>
      <c r="E299" s="8" t="s">
        <v>335</v>
      </c>
      <c r="F299" s="8"/>
      <c r="G299" s="71">
        <f t="shared" si="29"/>
        <v>744.5</v>
      </c>
      <c r="H299" s="71">
        <f t="shared" si="29"/>
        <v>0</v>
      </c>
      <c r="I299" s="71">
        <f t="shared" si="29"/>
        <v>0</v>
      </c>
    </row>
    <row r="300" spans="1:9" s="44" customFormat="1" ht="17.25" customHeight="1">
      <c r="A300" s="26" t="s">
        <v>110</v>
      </c>
      <c r="B300" s="7" t="s">
        <v>47</v>
      </c>
      <c r="C300" s="8" t="s">
        <v>82</v>
      </c>
      <c r="D300" s="8" t="s">
        <v>58</v>
      </c>
      <c r="E300" s="8" t="s">
        <v>335</v>
      </c>
      <c r="F300" s="8" t="s">
        <v>64</v>
      </c>
      <c r="G300" s="63">
        <v>744.5</v>
      </c>
      <c r="H300" s="71">
        <v>0</v>
      </c>
      <c r="I300" s="71">
        <v>0</v>
      </c>
    </row>
    <row r="301" spans="1:9" s="66" customFormat="1" ht="18.75" customHeight="1">
      <c r="A301" s="24" t="s">
        <v>50</v>
      </c>
      <c r="B301" s="13" t="s">
        <v>47</v>
      </c>
      <c r="C301" s="12" t="s">
        <v>80</v>
      </c>
      <c r="D301" s="12" t="s">
        <v>57</v>
      </c>
      <c r="E301" s="12"/>
      <c r="F301" s="12"/>
      <c r="G301" s="69">
        <f>G302+G309</f>
        <v>7115.6</v>
      </c>
      <c r="H301" s="70">
        <f>H302+H308</f>
        <v>10655.822</v>
      </c>
      <c r="I301" s="70">
        <f aca="true" t="shared" si="30" ref="I301:I306">I302</f>
        <v>7115.6</v>
      </c>
    </row>
    <row r="302" spans="1:9" s="66" customFormat="1" ht="12.75" customHeight="1">
      <c r="A302" s="24" t="s">
        <v>7</v>
      </c>
      <c r="B302" s="13" t="s">
        <v>47</v>
      </c>
      <c r="C302" s="12" t="s">
        <v>80</v>
      </c>
      <c r="D302" s="12" t="s">
        <v>56</v>
      </c>
      <c r="E302" s="12"/>
      <c r="F302" s="12"/>
      <c r="G302" s="69">
        <f aca="true" t="shared" si="31" ref="G302:H306">G303</f>
        <v>7115.6</v>
      </c>
      <c r="H302" s="70">
        <f t="shared" si="31"/>
        <v>7115.6</v>
      </c>
      <c r="I302" s="70">
        <f t="shared" si="30"/>
        <v>7115.6</v>
      </c>
    </row>
    <row r="303" spans="1:9" s="66" customFormat="1" ht="18" customHeight="1">
      <c r="A303" s="26" t="s">
        <v>27</v>
      </c>
      <c r="B303" s="7" t="s">
        <v>47</v>
      </c>
      <c r="C303" s="8" t="s">
        <v>80</v>
      </c>
      <c r="D303" s="8" t="s">
        <v>56</v>
      </c>
      <c r="E303" s="8" t="s">
        <v>62</v>
      </c>
      <c r="F303" s="8"/>
      <c r="G303" s="71">
        <f t="shared" si="31"/>
        <v>7115.6</v>
      </c>
      <c r="H303" s="72">
        <f t="shared" si="31"/>
        <v>7115.6</v>
      </c>
      <c r="I303" s="72">
        <f t="shared" si="30"/>
        <v>7115.6</v>
      </c>
    </row>
    <row r="304" spans="1:9" s="66" customFormat="1" ht="18" customHeight="1">
      <c r="A304" s="26" t="s">
        <v>28</v>
      </c>
      <c r="B304" s="7" t="s">
        <v>47</v>
      </c>
      <c r="C304" s="8" t="s">
        <v>80</v>
      </c>
      <c r="D304" s="8" t="s">
        <v>56</v>
      </c>
      <c r="E304" s="8" t="s">
        <v>99</v>
      </c>
      <c r="F304" s="8"/>
      <c r="G304" s="71">
        <f t="shared" si="31"/>
        <v>7115.6</v>
      </c>
      <c r="H304" s="72">
        <f t="shared" si="31"/>
        <v>7115.6</v>
      </c>
      <c r="I304" s="72">
        <f t="shared" si="30"/>
        <v>7115.6</v>
      </c>
    </row>
    <row r="305" spans="1:9" s="66" customFormat="1" ht="13.5" customHeight="1">
      <c r="A305" s="26" t="s">
        <v>28</v>
      </c>
      <c r="B305" s="7" t="s">
        <v>47</v>
      </c>
      <c r="C305" s="8" t="s">
        <v>80</v>
      </c>
      <c r="D305" s="8" t="s">
        <v>56</v>
      </c>
      <c r="E305" s="8" t="s">
        <v>65</v>
      </c>
      <c r="F305" s="8"/>
      <c r="G305" s="71">
        <f t="shared" si="31"/>
        <v>7115.6</v>
      </c>
      <c r="H305" s="72">
        <f t="shared" si="31"/>
        <v>7115.6</v>
      </c>
      <c r="I305" s="72">
        <f t="shared" si="30"/>
        <v>7115.6</v>
      </c>
    </row>
    <row r="306" spans="1:9" s="66" customFormat="1" ht="15" customHeight="1">
      <c r="A306" s="26" t="s">
        <v>118</v>
      </c>
      <c r="B306" s="7" t="s">
        <v>47</v>
      </c>
      <c r="C306" s="8" t="s">
        <v>80</v>
      </c>
      <c r="D306" s="8" t="s">
        <v>56</v>
      </c>
      <c r="E306" s="8" t="s">
        <v>81</v>
      </c>
      <c r="F306" s="8"/>
      <c r="G306" s="71">
        <f t="shared" si="31"/>
        <v>7115.6</v>
      </c>
      <c r="H306" s="72">
        <f t="shared" si="31"/>
        <v>7115.6</v>
      </c>
      <c r="I306" s="72">
        <f t="shared" si="30"/>
        <v>7115.6</v>
      </c>
    </row>
    <row r="307" spans="1:9" s="66" customFormat="1" ht="16.5" customHeight="1">
      <c r="A307" s="26" t="s">
        <v>119</v>
      </c>
      <c r="B307" s="7" t="s">
        <v>47</v>
      </c>
      <c r="C307" s="8" t="s">
        <v>80</v>
      </c>
      <c r="D307" s="8" t="s">
        <v>56</v>
      </c>
      <c r="E307" s="8" t="s">
        <v>81</v>
      </c>
      <c r="F307" s="8" t="s">
        <v>108</v>
      </c>
      <c r="G307" s="71">
        <v>7115.6</v>
      </c>
      <c r="H307" s="71">
        <v>7115.6</v>
      </c>
      <c r="I307" s="71">
        <v>7115.6</v>
      </c>
    </row>
    <row r="308" spans="1:9" s="66" customFormat="1" ht="16.5" customHeight="1">
      <c r="A308" s="25" t="s">
        <v>228</v>
      </c>
      <c r="B308" s="13" t="s">
        <v>47</v>
      </c>
      <c r="C308" s="12" t="s">
        <v>80</v>
      </c>
      <c r="D308" s="12" t="s">
        <v>58</v>
      </c>
      <c r="E308" s="12"/>
      <c r="F308" s="12"/>
      <c r="G308" s="69">
        <f aca="true" t="shared" si="32" ref="G308:H312">G309</f>
        <v>0</v>
      </c>
      <c r="H308" s="70">
        <f t="shared" si="32"/>
        <v>3540.222</v>
      </c>
      <c r="I308" s="69">
        <v>0</v>
      </c>
    </row>
    <row r="309" spans="1:9" s="66" customFormat="1" ht="37.5" customHeight="1">
      <c r="A309" s="37" t="s">
        <v>210</v>
      </c>
      <c r="B309" s="7" t="s">
        <v>47</v>
      </c>
      <c r="C309" s="8" t="s">
        <v>80</v>
      </c>
      <c r="D309" s="8" t="s">
        <v>58</v>
      </c>
      <c r="E309" s="8" t="s">
        <v>211</v>
      </c>
      <c r="F309" s="8"/>
      <c r="G309" s="71">
        <f t="shared" si="32"/>
        <v>0</v>
      </c>
      <c r="H309" s="72">
        <f t="shared" si="32"/>
        <v>3540.222</v>
      </c>
      <c r="I309" s="71">
        <v>0</v>
      </c>
    </row>
    <row r="310" spans="1:9" s="66" customFormat="1" ht="16.5" customHeight="1">
      <c r="A310" s="35" t="s">
        <v>212</v>
      </c>
      <c r="B310" s="7" t="s">
        <v>47</v>
      </c>
      <c r="C310" s="8" t="s">
        <v>80</v>
      </c>
      <c r="D310" s="8" t="s">
        <v>58</v>
      </c>
      <c r="E310" s="8" t="s">
        <v>213</v>
      </c>
      <c r="F310" s="8"/>
      <c r="G310" s="71">
        <f t="shared" si="32"/>
        <v>0</v>
      </c>
      <c r="H310" s="72">
        <f t="shared" si="32"/>
        <v>3540.222</v>
      </c>
      <c r="I310" s="71">
        <v>0</v>
      </c>
    </row>
    <row r="311" spans="1:9" s="66" customFormat="1" ht="49.5" customHeight="1">
      <c r="A311" s="35" t="s">
        <v>237</v>
      </c>
      <c r="B311" s="7" t="s">
        <v>47</v>
      </c>
      <c r="C311" s="8" t="s">
        <v>80</v>
      </c>
      <c r="D311" s="8" t="s">
        <v>58</v>
      </c>
      <c r="E311" s="8" t="s">
        <v>214</v>
      </c>
      <c r="F311" s="8"/>
      <c r="G311" s="71">
        <f t="shared" si="32"/>
        <v>0</v>
      </c>
      <c r="H311" s="72">
        <f t="shared" si="32"/>
        <v>3540.222</v>
      </c>
      <c r="I311" s="71">
        <v>0</v>
      </c>
    </row>
    <row r="312" spans="1:9" s="66" customFormat="1" ht="28.5" customHeight="1">
      <c r="A312" s="42" t="s">
        <v>215</v>
      </c>
      <c r="B312" s="7" t="s">
        <v>47</v>
      </c>
      <c r="C312" s="8" t="s">
        <v>80</v>
      </c>
      <c r="D312" s="8" t="s">
        <v>58</v>
      </c>
      <c r="E312" s="8" t="s">
        <v>218</v>
      </c>
      <c r="F312" s="8"/>
      <c r="G312" s="71">
        <f t="shared" si="32"/>
        <v>0</v>
      </c>
      <c r="H312" s="72">
        <f t="shared" si="32"/>
        <v>3540.222</v>
      </c>
      <c r="I312" s="71">
        <v>0</v>
      </c>
    </row>
    <row r="313" spans="1:9" s="66" customFormat="1" ht="29.25" customHeight="1">
      <c r="A313" s="35" t="s">
        <v>216</v>
      </c>
      <c r="B313" s="7" t="s">
        <v>47</v>
      </c>
      <c r="C313" s="8" t="s">
        <v>80</v>
      </c>
      <c r="D313" s="8" t="s">
        <v>58</v>
      </c>
      <c r="E313" s="8" t="s">
        <v>218</v>
      </c>
      <c r="F313" s="8" t="s">
        <v>217</v>
      </c>
      <c r="G313" s="71">
        <v>0</v>
      </c>
      <c r="H313" s="72">
        <v>3540.222</v>
      </c>
      <c r="I313" s="71">
        <v>0</v>
      </c>
    </row>
    <row r="314" spans="1:9" s="66" customFormat="1" ht="15" customHeight="1">
      <c r="A314" s="24" t="s">
        <v>48</v>
      </c>
      <c r="B314" s="13" t="s">
        <v>47</v>
      </c>
      <c r="C314" s="12" t="s">
        <v>75</v>
      </c>
      <c r="D314" s="12" t="s">
        <v>57</v>
      </c>
      <c r="E314" s="12"/>
      <c r="F314" s="12"/>
      <c r="G314" s="69">
        <f>G315+G323+G333</f>
        <v>14436.14189</v>
      </c>
      <c r="H314" s="69">
        <f>H315+H323</f>
        <v>5406.24821</v>
      </c>
      <c r="I314" s="69">
        <f>I315+I323</f>
        <v>5643.73538</v>
      </c>
    </row>
    <row r="315" spans="1:9" s="66" customFormat="1" ht="15" customHeight="1">
      <c r="A315" s="24" t="s">
        <v>18</v>
      </c>
      <c r="B315" s="13" t="s">
        <v>47</v>
      </c>
      <c r="C315" s="12" t="s">
        <v>75</v>
      </c>
      <c r="D315" s="12" t="s">
        <v>56</v>
      </c>
      <c r="E315" s="12"/>
      <c r="F315" s="12"/>
      <c r="G315" s="69">
        <f aca="true" t="shared" si="33" ref="G315:I318">G316</f>
        <v>13786.40776</v>
      </c>
      <c r="H315" s="69">
        <f t="shared" si="33"/>
        <v>5406.24821</v>
      </c>
      <c r="I315" s="69">
        <f t="shared" si="33"/>
        <v>5643.73538</v>
      </c>
    </row>
    <row r="316" spans="1:9" s="66" customFormat="1" ht="27.75" customHeight="1">
      <c r="A316" s="32" t="s">
        <v>44</v>
      </c>
      <c r="B316" s="7" t="s">
        <v>47</v>
      </c>
      <c r="C316" s="8" t="s">
        <v>75</v>
      </c>
      <c r="D316" s="8" t="s">
        <v>56</v>
      </c>
      <c r="E316" s="8" t="s">
        <v>90</v>
      </c>
      <c r="F316" s="8"/>
      <c r="G316" s="71">
        <f t="shared" si="33"/>
        <v>13786.40776</v>
      </c>
      <c r="H316" s="71">
        <f t="shared" si="33"/>
        <v>5406.24821</v>
      </c>
      <c r="I316" s="71">
        <f t="shared" si="33"/>
        <v>5643.73538</v>
      </c>
    </row>
    <row r="317" spans="1:9" s="66" customFormat="1" ht="15.75" customHeight="1">
      <c r="A317" s="26" t="s">
        <v>310</v>
      </c>
      <c r="B317" s="7" t="s">
        <v>47</v>
      </c>
      <c r="C317" s="8" t="s">
        <v>75</v>
      </c>
      <c r="D317" s="8" t="s">
        <v>56</v>
      </c>
      <c r="E317" s="8" t="s">
        <v>312</v>
      </c>
      <c r="F317" s="8"/>
      <c r="G317" s="71">
        <f t="shared" si="33"/>
        <v>13786.40776</v>
      </c>
      <c r="H317" s="71">
        <f t="shared" si="33"/>
        <v>5406.24821</v>
      </c>
      <c r="I317" s="71">
        <f t="shared" si="33"/>
        <v>5643.73538</v>
      </c>
    </row>
    <row r="318" spans="1:9" s="66" customFormat="1" ht="24" customHeight="1">
      <c r="A318" s="39" t="s">
        <v>311</v>
      </c>
      <c r="B318" s="7" t="s">
        <v>47</v>
      </c>
      <c r="C318" s="8" t="s">
        <v>75</v>
      </c>
      <c r="D318" s="8" t="s">
        <v>56</v>
      </c>
      <c r="E318" s="8" t="s">
        <v>313</v>
      </c>
      <c r="F318" s="8"/>
      <c r="G318" s="71">
        <f t="shared" si="33"/>
        <v>13786.40776</v>
      </c>
      <c r="H318" s="71">
        <f t="shared" si="33"/>
        <v>5406.24821</v>
      </c>
      <c r="I318" s="71">
        <f t="shared" si="33"/>
        <v>5643.73538</v>
      </c>
    </row>
    <row r="319" spans="1:9" s="66" customFormat="1" ht="34.5" customHeight="1">
      <c r="A319" s="39" t="s">
        <v>354</v>
      </c>
      <c r="B319" s="7" t="s">
        <v>47</v>
      </c>
      <c r="C319" s="8" t="s">
        <v>75</v>
      </c>
      <c r="D319" s="8" t="s">
        <v>56</v>
      </c>
      <c r="E319" s="8" t="s">
        <v>314</v>
      </c>
      <c r="F319" s="8"/>
      <c r="G319" s="71">
        <f>G320+G321+G322</f>
        <v>13786.40776</v>
      </c>
      <c r="H319" s="71">
        <f>H320+H321+H322</f>
        <v>5406.24821</v>
      </c>
      <c r="I319" s="71">
        <f>I320+I321+I322</f>
        <v>5643.73538</v>
      </c>
    </row>
    <row r="320" spans="1:9" s="66" customFormat="1" ht="15.75" customHeight="1">
      <c r="A320" s="38" t="s">
        <v>126</v>
      </c>
      <c r="B320" s="7" t="s">
        <v>47</v>
      </c>
      <c r="C320" s="8" t="s">
        <v>75</v>
      </c>
      <c r="D320" s="8" t="s">
        <v>56</v>
      </c>
      <c r="E320" s="8" t="s">
        <v>314</v>
      </c>
      <c r="F320" s="8" t="s">
        <v>299</v>
      </c>
      <c r="G320" s="63">
        <v>11610.36536</v>
      </c>
      <c r="H320" s="71">
        <v>4656.06411</v>
      </c>
      <c r="I320" s="71">
        <v>4866.33592</v>
      </c>
    </row>
    <row r="321" spans="1:9" s="66" customFormat="1" ht="15.75" customHeight="1">
      <c r="A321" s="35" t="s">
        <v>124</v>
      </c>
      <c r="B321" s="7" t="s">
        <v>47</v>
      </c>
      <c r="C321" s="8" t="s">
        <v>75</v>
      </c>
      <c r="D321" s="8" t="s">
        <v>56</v>
      </c>
      <c r="E321" s="8" t="s">
        <v>314</v>
      </c>
      <c r="F321" s="8" t="s">
        <v>64</v>
      </c>
      <c r="G321" s="63">
        <v>1484.0424</v>
      </c>
      <c r="H321" s="71">
        <v>750.1841</v>
      </c>
      <c r="I321" s="71">
        <v>777.39946</v>
      </c>
    </row>
    <row r="322" spans="1:9" s="66" customFormat="1" ht="15.75" customHeight="1">
      <c r="A322" s="35" t="s">
        <v>296</v>
      </c>
      <c r="B322" s="7" t="s">
        <v>47</v>
      </c>
      <c r="C322" s="8" t="s">
        <v>75</v>
      </c>
      <c r="D322" s="8" t="s">
        <v>56</v>
      </c>
      <c r="E322" s="8" t="s">
        <v>314</v>
      </c>
      <c r="F322" s="8" t="s">
        <v>298</v>
      </c>
      <c r="G322" s="71">
        <v>692</v>
      </c>
      <c r="H322" s="71">
        <v>0</v>
      </c>
      <c r="I322" s="71">
        <v>0</v>
      </c>
    </row>
    <row r="323" spans="1:9" s="66" customFormat="1" ht="15" customHeight="1">
      <c r="A323" s="24" t="s">
        <v>156</v>
      </c>
      <c r="B323" s="13" t="s">
        <v>47</v>
      </c>
      <c r="C323" s="12" t="s">
        <v>75</v>
      </c>
      <c r="D323" s="12" t="s">
        <v>69</v>
      </c>
      <c r="E323" s="8"/>
      <c r="F323" s="8"/>
      <c r="G323" s="69">
        <f>G324</f>
        <v>419.73413</v>
      </c>
      <c r="H323" s="69">
        <f>H324</f>
        <v>0</v>
      </c>
      <c r="I323" s="69">
        <f>I324</f>
        <v>0</v>
      </c>
    </row>
    <row r="324" spans="1:9" s="66" customFormat="1" ht="24" customHeight="1">
      <c r="A324" s="32" t="s">
        <v>44</v>
      </c>
      <c r="B324" s="13" t="s">
        <v>47</v>
      </c>
      <c r="C324" s="12" t="s">
        <v>75</v>
      </c>
      <c r="D324" s="12" t="s">
        <v>69</v>
      </c>
      <c r="E324" s="12" t="s">
        <v>90</v>
      </c>
      <c r="F324" s="12"/>
      <c r="G324" s="69">
        <f>G329+G328</f>
        <v>419.73413</v>
      </c>
      <c r="H324" s="69">
        <f>H331</f>
        <v>0</v>
      </c>
      <c r="I324" s="69">
        <f>I331</f>
        <v>0</v>
      </c>
    </row>
    <row r="325" spans="1:9" s="66" customFormat="1" ht="24" customHeight="1">
      <c r="A325" s="53" t="s">
        <v>367</v>
      </c>
      <c r="B325" s="7" t="s">
        <v>47</v>
      </c>
      <c r="C325" s="8" t="s">
        <v>75</v>
      </c>
      <c r="D325" s="8" t="s">
        <v>69</v>
      </c>
      <c r="E325" s="8" t="s">
        <v>368</v>
      </c>
      <c r="F325" s="8"/>
      <c r="G325" s="71">
        <f>G326</f>
        <v>319.73413</v>
      </c>
      <c r="H325" s="71">
        <v>0</v>
      </c>
      <c r="I325" s="71">
        <v>0</v>
      </c>
    </row>
    <row r="326" spans="1:9" s="66" customFormat="1" ht="24" customHeight="1">
      <c r="A326" s="53" t="s">
        <v>369</v>
      </c>
      <c r="B326" s="7" t="s">
        <v>47</v>
      </c>
      <c r="C326" s="8" t="s">
        <v>75</v>
      </c>
      <c r="D326" s="8" t="s">
        <v>69</v>
      </c>
      <c r="E326" s="8" t="s">
        <v>370</v>
      </c>
      <c r="F326" s="8"/>
      <c r="G326" s="71">
        <f>G327</f>
        <v>319.73413</v>
      </c>
      <c r="H326" s="71">
        <v>0</v>
      </c>
      <c r="I326" s="71">
        <v>0</v>
      </c>
    </row>
    <row r="327" spans="1:9" s="66" customFormat="1" ht="24" customHeight="1">
      <c r="A327" s="26" t="s">
        <v>371</v>
      </c>
      <c r="B327" s="65" t="s">
        <v>47</v>
      </c>
      <c r="C327" s="8" t="s">
        <v>75</v>
      </c>
      <c r="D327" s="8" t="s">
        <v>69</v>
      </c>
      <c r="E327" s="8" t="s">
        <v>372</v>
      </c>
      <c r="F327" s="8"/>
      <c r="G327" s="71">
        <f>G328</f>
        <v>319.73413</v>
      </c>
      <c r="H327" s="71">
        <v>0</v>
      </c>
      <c r="I327" s="71">
        <v>0</v>
      </c>
    </row>
    <row r="328" spans="1:9" s="66" customFormat="1" ht="24" customHeight="1">
      <c r="A328" s="26" t="s">
        <v>88</v>
      </c>
      <c r="B328" s="65" t="s">
        <v>47</v>
      </c>
      <c r="C328" s="8" t="s">
        <v>75</v>
      </c>
      <c r="D328" s="8" t="s">
        <v>69</v>
      </c>
      <c r="E328" s="8" t="s">
        <v>372</v>
      </c>
      <c r="F328" s="8" t="s">
        <v>84</v>
      </c>
      <c r="G328" s="71">
        <v>319.73413</v>
      </c>
      <c r="H328" s="71">
        <v>0</v>
      </c>
      <c r="I328" s="71">
        <v>0</v>
      </c>
    </row>
    <row r="329" spans="1:9" s="66" customFormat="1" ht="16.5" customHeight="1">
      <c r="A329" s="39" t="s">
        <v>262</v>
      </c>
      <c r="B329" s="7" t="s">
        <v>47</v>
      </c>
      <c r="C329" s="8" t="s">
        <v>75</v>
      </c>
      <c r="D329" s="8" t="s">
        <v>69</v>
      </c>
      <c r="E329" s="8" t="s">
        <v>265</v>
      </c>
      <c r="F329" s="8"/>
      <c r="G329" s="71">
        <f aca="true" t="shared" si="34" ref="G329:I330">G330</f>
        <v>100</v>
      </c>
      <c r="H329" s="71">
        <f t="shared" si="34"/>
        <v>0</v>
      </c>
      <c r="I329" s="71">
        <f t="shared" si="34"/>
        <v>0</v>
      </c>
    </row>
    <row r="330" spans="1:9" s="66" customFormat="1" ht="25.5" customHeight="1">
      <c r="A330" s="39" t="s">
        <v>267</v>
      </c>
      <c r="B330" s="7" t="s">
        <v>47</v>
      </c>
      <c r="C330" s="8" t="s">
        <v>75</v>
      </c>
      <c r="D330" s="8" t="s">
        <v>69</v>
      </c>
      <c r="E330" s="8" t="s">
        <v>266</v>
      </c>
      <c r="F330" s="8"/>
      <c r="G330" s="71">
        <f t="shared" si="34"/>
        <v>100</v>
      </c>
      <c r="H330" s="71">
        <f t="shared" si="34"/>
        <v>0</v>
      </c>
      <c r="I330" s="71">
        <f t="shared" si="34"/>
        <v>0</v>
      </c>
    </row>
    <row r="331" spans="1:9" s="66" customFormat="1" ht="16.5" customHeight="1">
      <c r="A331" s="39" t="s">
        <v>263</v>
      </c>
      <c r="B331" s="7" t="s">
        <v>47</v>
      </c>
      <c r="C331" s="8" t="s">
        <v>75</v>
      </c>
      <c r="D331" s="8" t="s">
        <v>69</v>
      </c>
      <c r="E331" s="8" t="s">
        <v>264</v>
      </c>
      <c r="F331" s="8"/>
      <c r="G331" s="71">
        <f>G332</f>
        <v>100</v>
      </c>
      <c r="H331" s="71">
        <v>0</v>
      </c>
      <c r="I331" s="71">
        <v>0</v>
      </c>
    </row>
    <row r="332" spans="1:9" s="66" customFormat="1" ht="16.5" customHeight="1">
      <c r="A332" s="26" t="s">
        <v>88</v>
      </c>
      <c r="B332" s="7" t="s">
        <v>47</v>
      </c>
      <c r="C332" s="8" t="s">
        <v>75</v>
      </c>
      <c r="D332" s="8" t="s">
        <v>69</v>
      </c>
      <c r="E332" s="8" t="s">
        <v>264</v>
      </c>
      <c r="F332" s="8" t="s">
        <v>84</v>
      </c>
      <c r="G332" s="71">
        <v>100</v>
      </c>
      <c r="H332" s="71">
        <v>0</v>
      </c>
      <c r="I332" s="71">
        <v>0</v>
      </c>
    </row>
    <row r="333" spans="1:9" s="66" customFormat="1" ht="16.5" customHeight="1">
      <c r="A333" s="24" t="s">
        <v>343</v>
      </c>
      <c r="B333" s="13" t="s">
        <v>47</v>
      </c>
      <c r="C333" s="12" t="s">
        <v>75</v>
      </c>
      <c r="D333" s="12" t="s">
        <v>83</v>
      </c>
      <c r="E333" s="8"/>
      <c r="F333" s="8"/>
      <c r="G333" s="69">
        <f aca="true" t="shared" si="35" ref="G333:I337">G334</f>
        <v>230</v>
      </c>
      <c r="H333" s="69">
        <f t="shared" si="35"/>
        <v>0</v>
      </c>
      <c r="I333" s="69">
        <f t="shared" si="35"/>
        <v>0</v>
      </c>
    </row>
    <row r="334" spans="1:9" s="66" customFormat="1" ht="23.25" customHeight="1">
      <c r="A334" s="32" t="s">
        <v>44</v>
      </c>
      <c r="B334" s="13" t="s">
        <v>47</v>
      </c>
      <c r="C334" s="12" t="s">
        <v>75</v>
      </c>
      <c r="D334" s="12" t="s">
        <v>83</v>
      </c>
      <c r="E334" s="12" t="s">
        <v>90</v>
      </c>
      <c r="F334" s="8"/>
      <c r="G334" s="69">
        <f t="shared" si="35"/>
        <v>230</v>
      </c>
      <c r="H334" s="69">
        <f t="shared" si="35"/>
        <v>0</v>
      </c>
      <c r="I334" s="69">
        <f t="shared" si="35"/>
        <v>0</v>
      </c>
    </row>
    <row r="335" spans="1:9" s="66" customFormat="1" ht="25.5" customHeight="1">
      <c r="A335" s="35" t="s">
        <v>336</v>
      </c>
      <c r="B335" s="7" t="s">
        <v>47</v>
      </c>
      <c r="C335" s="8" t="s">
        <v>75</v>
      </c>
      <c r="D335" s="8" t="s">
        <v>83</v>
      </c>
      <c r="E335" s="8" t="s">
        <v>339</v>
      </c>
      <c r="F335" s="8"/>
      <c r="G335" s="71">
        <f t="shared" si="35"/>
        <v>230</v>
      </c>
      <c r="H335" s="71">
        <f t="shared" si="35"/>
        <v>0</v>
      </c>
      <c r="I335" s="71">
        <f t="shared" si="35"/>
        <v>0</v>
      </c>
    </row>
    <row r="336" spans="1:9" s="66" customFormat="1" ht="16.5" customHeight="1">
      <c r="A336" s="35" t="s">
        <v>337</v>
      </c>
      <c r="B336" s="7" t="s">
        <v>47</v>
      </c>
      <c r="C336" s="8" t="s">
        <v>75</v>
      </c>
      <c r="D336" s="8" t="s">
        <v>83</v>
      </c>
      <c r="E336" s="8" t="s">
        <v>340</v>
      </c>
      <c r="F336" s="8"/>
      <c r="G336" s="71">
        <f t="shared" si="35"/>
        <v>230</v>
      </c>
      <c r="H336" s="71">
        <f t="shared" si="35"/>
        <v>0</v>
      </c>
      <c r="I336" s="71">
        <f t="shared" si="35"/>
        <v>0</v>
      </c>
    </row>
    <row r="337" spans="1:9" s="66" customFormat="1" ht="16.5" customHeight="1">
      <c r="A337" s="35" t="s">
        <v>338</v>
      </c>
      <c r="B337" s="7" t="s">
        <v>47</v>
      </c>
      <c r="C337" s="8" t="s">
        <v>75</v>
      </c>
      <c r="D337" s="8" t="s">
        <v>83</v>
      </c>
      <c r="E337" s="8" t="s">
        <v>341</v>
      </c>
      <c r="F337" s="8"/>
      <c r="G337" s="71">
        <f t="shared" si="35"/>
        <v>230</v>
      </c>
      <c r="H337" s="71">
        <f t="shared" si="35"/>
        <v>0</v>
      </c>
      <c r="I337" s="71">
        <f t="shared" si="35"/>
        <v>0</v>
      </c>
    </row>
    <row r="338" spans="1:9" s="66" customFormat="1" ht="16.5" customHeight="1">
      <c r="A338" s="35" t="s">
        <v>124</v>
      </c>
      <c r="B338" s="7" t="s">
        <v>47</v>
      </c>
      <c r="C338" s="8" t="s">
        <v>75</v>
      </c>
      <c r="D338" s="8" t="s">
        <v>83</v>
      </c>
      <c r="E338" s="8" t="s">
        <v>341</v>
      </c>
      <c r="F338" s="8" t="s">
        <v>64</v>
      </c>
      <c r="G338" s="63">
        <v>230</v>
      </c>
      <c r="H338" s="71">
        <v>0</v>
      </c>
      <c r="I338" s="71">
        <v>0</v>
      </c>
    </row>
    <row r="339" spans="1:9" s="66" customFormat="1" ht="27" customHeight="1">
      <c r="A339" s="43" t="s">
        <v>153</v>
      </c>
      <c r="B339" s="13" t="s">
        <v>47</v>
      </c>
      <c r="C339" s="12" t="s">
        <v>74</v>
      </c>
      <c r="D339" s="12" t="s">
        <v>56</v>
      </c>
      <c r="E339" s="12"/>
      <c r="F339" s="12"/>
      <c r="G339" s="69">
        <f aca="true" t="shared" si="36" ref="G339:I341">G340</f>
        <v>400</v>
      </c>
      <c r="H339" s="69">
        <f t="shared" si="36"/>
        <v>300</v>
      </c>
      <c r="I339" s="69">
        <f t="shared" si="36"/>
        <v>200</v>
      </c>
    </row>
    <row r="340" spans="1:9" s="66" customFormat="1" ht="15.75" customHeight="1">
      <c r="A340" s="26" t="s">
        <v>27</v>
      </c>
      <c r="B340" s="7" t="s">
        <v>47</v>
      </c>
      <c r="C340" s="8" t="s">
        <v>74</v>
      </c>
      <c r="D340" s="8" t="s">
        <v>56</v>
      </c>
      <c r="E340" s="8" t="s">
        <v>99</v>
      </c>
      <c r="F340" s="12"/>
      <c r="G340" s="71">
        <f t="shared" si="36"/>
        <v>400</v>
      </c>
      <c r="H340" s="71">
        <f t="shared" si="36"/>
        <v>300</v>
      </c>
      <c r="I340" s="71">
        <f t="shared" si="36"/>
        <v>200</v>
      </c>
    </row>
    <row r="341" spans="1:9" s="66" customFormat="1" ht="15" customHeight="1">
      <c r="A341" s="26" t="s">
        <v>28</v>
      </c>
      <c r="B341" s="7" t="s">
        <v>47</v>
      </c>
      <c r="C341" s="8" t="s">
        <v>74</v>
      </c>
      <c r="D341" s="8" t="s">
        <v>56</v>
      </c>
      <c r="E341" s="8" t="s">
        <v>65</v>
      </c>
      <c r="F341" s="12"/>
      <c r="G341" s="71">
        <f t="shared" si="36"/>
        <v>400</v>
      </c>
      <c r="H341" s="71">
        <f t="shared" si="36"/>
        <v>300</v>
      </c>
      <c r="I341" s="71">
        <f t="shared" si="36"/>
        <v>200</v>
      </c>
    </row>
    <row r="342" spans="1:9" s="66" customFormat="1" ht="14.25" customHeight="1">
      <c r="A342" s="26" t="s">
        <v>28</v>
      </c>
      <c r="B342" s="7" t="s">
        <v>47</v>
      </c>
      <c r="C342" s="8" t="s">
        <v>74</v>
      </c>
      <c r="D342" s="8" t="s">
        <v>56</v>
      </c>
      <c r="E342" s="8" t="s">
        <v>65</v>
      </c>
      <c r="F342" s="12"/>
      <c r="G342" s="71">
        <f>G344</f>
        <v>400</v>
      </c>
      <c r="H342" s="71">
        <f>H343</f>
        <v>300</v>
      </c>
      <c r="I342" s="71">
        <f>I343</f>
        <v>200</v>
      </c>
    </row>
    <row r="343" spans="1:9" s="66" customFormat="1" ht="15.75" customHeight="1">
      <c r="A343" s="26" t="s">
        <v>123</v>
      </c>
      <c r="B343" s="7" t="s">
        <v>47</v>
      </c>
      <c r="C343" s="8" t="s">
        <v>74</v>
      </c>
      <c r="D343" s="8" t="s">
        <v>56</v>
      </c>
      <c r="E343" s="8" t="s">
        <v>152</v>
      </c>
      <c r="F343" s="12"/>
      <c r="G343" s="71">
        <f>G344</f>
        <v>400</v>
      </c>
      <c r="H343" s="71">
        <f>H344</f>
        <v>300</v>
      </c>
      <c r="I343" s="71">
        <f>I344</f>
        <v>200</v>
      </c>
    </row>
    <row r="344" spans="1:9" s="66" customFormat="1" ht="14.25" customHeight="1">
      <c r="A344" s="26" t="s">
        <v>23</v>
      </c>
      <c r="B344" s="7" t="s">
        <v>47</v>
      </c>
      <c r="C344" s="8" t="s">
        <v>74</v>
      </c>
      <c r="D344" s="8" t="s">
        <v>56</v>
      </c>
      <c r="E344" s="8" t="s">
        <v>152</v>
      </c>
      <c r="F344" s="8" t="s">
        <v>22</v>
      </c>
      <c r="G344" s="71">
        <v>400</v>
      </c>
      <c r="H344" s="71">
        <v>300</v>
      </c>
      <c r="I344" s="71">
        <v>200</v>
      </c>
    </row>
    <row r="345" spans="1:9" s="66" customFormat="1" ht="18" customHeight="1">
      <c r="A345" s="31" t="s">
        <v>42</v>
      </c>
      <c r="B345" s="21" t="s">
        <v>104</v>
      </c>
      <c r="C345" s="8"/>
      <c r="D345" s="8"/>
      <c r="E345" s="12"/>
      <c r="F345" s="8"/>
      <c r="G345" s="69">
        <f>G346</f>
        <v>3119.23905</v>
      </c>
      <c r="H345" s="69">
        <f>H346</f>
        <v>3194.51646</v>
      </c>
      <c r="I345" s="69">
        <f>I346</f>
        <v>3318.90511</v>
      </c>
    </row>
    <row r="346" spans="1:9" s="66" customFormat="1" ht="14.25" customHeight="1">
      <c r="A346" s="24" t="s">
        <v>1</v>
      </c>
      <c r="B346" s="19" t="s">
        <v>104</v>
      </c>
      <c r="C346" s="12" t="s">
        <v>56</v>
      </c>
      <c r="D346" s="12" t="s">
        <v>57</v>
      </c>
      <c r="E346" s="12"/>
      <c r="F346" s="12"/>
      <c r="G346" s="69">
        <f>G347+G353</f>
        <v>3119.23905</v>
      </c>
      <c r="H346" s="69">
        <f>H347+H353</f>
        <v>3194.51646</v>
      </c>
      <c r="I346" s="69">
        <f>I347+I353</f>
        <v>3318.90511</v>
      </c>
    </row>
    <row r="347" spans="1:9" s="66" customFormat="1" ht="27.75" customHeight="1">
      <c r="A347" s="24" t="s">
        <v>41</v>
      </c>
      <c r="B347" s="19" t="s">
        <v>104</v>
      </c>
      <c r="C347" s="12" t="s">
        <v>56</v>
      </c>
      <c r="D347" s="12" t="s">
        <v>69</v>
      </c>
      <c r="E347" s="8"/>
      <c r="F347" s="8"/>
      <c r="G347" s="69">
        <f aca="true" t="shared" si="37" ref="G347:I351">G348</f>
        <v>1540.92</v>
      </c>
      <c r="H347" s="70">
        <f t="shared" si="37"/>
        <v>1602.55</v>
      </c>
      <c r="I347" s="70">
        <f t="shared" si="37"/>
        <v>1666.66</v>
      </c>
    </row>
    <row r="348" spans="1:9" s="66" customFormat="1" ht="27.75" customHeight="1">
      <c r="A348" s="32" t="s">
        <v>127</v>
      </c>
      <c r="B348" s="7" t="s">
        <v>104</v>
      </c>
      <c r="C348" s="8" t="s">
        <v>56</v>
      </c>
      <c r="D348" s="8" t="s">
        <v>69</v>
      </c>
      <c r="E348" s="8" t="s">
        <v>132</v>
      </c>
      <c r="F348" s="8"/>
      <c r="G348" s="71">
        <f t="shared" si="37"/>
        <v>1540.92</v>
      </c>
      <c r="H348" s="72">
        <f t="shared" si="37"/>
        <v>1602.55</v>
      </c>
      <c r="I348" s="72">
        <f t="shared" si="37"/>
        <v>1666.66</v>
      </c>
    </row>
    <row r="349" spans="1:9" s="66" customFormat="1" ht="14.25" customHeight="1">
      <c r="A349" s="26" t="s">
        <v>36</v>
      </c>
      <c r="B349" s="7" t="s">
        <v>104</v>
      </c>
      <c r="C349" s="8" t="s">
        <v>56</v>
      </c>
      <c r="D349" s="8" t="s">
        <v>69</v>
      </c>
      <c r="E349" s="8" t="s">
        <v>68</v>
      </c>
      <c r="F349" s="8"/>
      <c r="G349" s="71">
        <f t="shared" si="37"/>
        <v>1540.92</v>
      </c>
      <c r="H349" s="72">
        <f t="shared" si="37"/>
        <v>1602.55</v>
      </c>
      <c r="I349" s="72">
        <f t="shared" si="37"/>
        <v>1666.66</v>
      </c>
    </row>
    <row r="350" spans="1:9" s="66" customFormat="1" ht="15" customHeight="1">
      <c r="A350" s="26" t="s">
        <v>28</v>
      </c>
      <c r="B350" s="7" t="s">
        <v>104</v>
      </c>
      <c r="C350" s="8" t="s">
        <v>56</v>
      </c>
      <c r="D350" s="8" t="s">
        <v>69</v>
      </c>
      <c r="E350" s="8" t="s">
        <v>70</v>
      </c>
      <c r="F350" s="8"/>
      <c r="G350" s="71">
        <f t="shared" si="37"/>
        <v>1540.92</v>
      </c>
      <c r="H350" s="72">
        <f t="shared" si="37"/>
        <v>1602.55</v>
      </c>
      <c r="I350" s="72">
        <f t="shared" si="37"/>
        <v>1666.66</v>
      </c>
    </row>
    <row r="351" spans="1:9" s="66" customFormat="1" ht="15.75" customHeight="1">
      <c r="A351" s="26" t="s">
        <v>129</v>
      </c>
      <c r="B351" s="7" t="s">
        <v>104</v>
      </c>
      <c r="C351" s="8" t="s">
        <v>56</v>
      </c>
      <c r="D351" s="8" t="s">
        <v>69</v>
      </c>
      <c r="E351" s="8" t="s">
        <v>133</v>
      </c>
      <c r="F351" s="8"/>
      <c r="G351" s="71">
        <f t="shared" si="37"/>
        <v>1540.92</v>
      </c>
      <c r="H351" s="72">
        <f t="shared" si="37"/>
        <v>1602.55</v>
      </c>
      <c r="I351" s="72">
        <f t="shared" si="37"/>
        <v>1666.66</v>
      </c>
    </row>
    <row r="352" spans="1:9" s="66" customFormat="1" ht="16.5" customHeight="1">
      <c r="A352" s="26" t="s">
        <v>63</v>
      </c>
      <c r="B352" s="7" t="s">
        <v>104</v>
      </c>
      <c r="C352" s="8" t="s">
        <v>56</v>
      </c>
      <c r="D352" s="8" t="s">
        <v>69</v>
      </c>
      <c r="E352" s="8" t="s">
        <v>133</v>
      </c>
      <c r="F352" s="8" t="s">
        <v>59</v>
      </c>
      <c r="G352" s="71">
        <v>1540.92</v>
      </c>
      <c r="H352" s="71">
        <v>1602.55</v>
      </c>
      <c r="I352" s="71">
        <v>1666.66</v>
      </c>
    </row>
    <row r="353" spans="1:9" s="66" customFormat="1" ht="37.5" customHeight="1">
      <c r="A353" s="43" t="s">
        <v>169</v>
      </c>
      <c r="B353" s="19" t="s">
        <v>104</v>
      </c>
      <c r="C353" s="12" t="s">
        <v>56</v>
      </c>
      <c r="D353" s="12" t="s">
        <v>73</v>
      </c>
      <c r="E353" s="10"/>
      <c r="F353" s="10"/>
      <c r="G353" s="69">
        <f aca="true" t="shared" si="38" ref="G353:I356">G354</f>
        <v>1578.31905</v>
      </c>
      <c r="H353" s="70">
        <f t="shared" si="38"/>
        <v>1591.96646</v>
      </c>
      <c r="I353" s="70">
        <f t="shared" si="38"/>
        <v>1652.24511</v>
      </c>
    </row>
    <row r="354" spans="1:9" s="66" customFormat="1" ht="21" customHeight="1">
      <c r="A354" s="32" t="s">
        <v>127</v>
      </c>
      <c r="B354" s="7" t="s">
        <v>104</v>
      </c>
      <c r="C354" s="8" t="s">
        <v>56</v>
      </c>
      <c r="D354" s="8" t="s">
        <v>73</v>
      </c>
      <c r="E354" s="8" t="s">
        <v>107</v>
      </c>
      <c r="F354" s="10"/>
      <c r="G354" s="69">
        <f t="shared" si="38"/>
        <v>1578.31905</v>
      </c>
      <c r="H354" s="70">
        <f t="shared" si="38"/>
        <v>1591.96646</v>
      </c>
      <c r="I354" s="70">
        <f t="shared" si="38"/>
        <v>1652.24511</v>
      </c>
    </row>
    <row r="355" spans="1:9" s="66" customFormat="1" ht="14.25" customHeight="1">
      <c r="A355" s="26" t="s">
        <v>26</v>
      </c>
      <c r="B355" s="7" t="s">
        <v>104</v>
      </c>
      <c r="C355" s="8" t="s">
        <v>56</v>
      </c>
      <c r="D355" s="8" t="s">
        <v>73</v>
      </c>
      <c r="E355" s="8" t="s">
        <v>61</v>
      </c>
      <c r="F355" s="10"/>
      <c r="G355" s="71">
        <f t="shared" si="38"/>
        <v>1578.31905</v>
      </c>
      <c r="H355" s="72">
        <f t="shared" si="38"/>
        <v>1591.96646</v>
      </c>
      <c r="I355" s="72">
        <f t="shared" si="38"/>
        <v>1652.24511</v>
      </c>
    </row>
    <row r="356" spans="1:9" s="66" customFormat="1" ht="13.5" customHeight="1">
      <c r="A356" s="26" t="s">
        <v>28</v>
      </c>
      <c r="B356" s="7" t="s">
        <v>104</v>
      </c>
      <c r="C356" s="8" t="s">
        <v>56</v>
      </c>
      <c r="D356" s="8" t="s">
        <v>73</v>
      </c>
      <c r="E356" s="8" t="s">
        <v>72</v>
      </c>
      <c r="F356" s="10"/>
      <c r="G356" s="71">
        <f t="shared" si="38"/>
        <v>1578.31905</v>
      </c>
      <c r="H356" s="72">
        <f t="shared" si="38"/>
        <v>1591.96646</v>
      </c>
      <c r="I356" s="72">
        <f t="shared" si="38"/>
        <v>1652.24511</v>
      </c>
    </row>
    <row r="357" spans="1:9" s="66" customFormat="1" ht="16.5" customHeight="1">
      <c r="A357" s="26" t="s">
        <v>129</v>
      </c>
      <c r="B357" s="7" t="s">
        <v>104</v>
      </c>
      <c r="C357" s="8" t="s">
        <v>56</v>
      </c>
      <c r="D357" s="8" t="s">
        <v>73</v>
      </c>
      <c r="E357" s="8" t="s">
        <v>122</v>
      </c>
      <c r="F357" s="8"/>
      <c r="G357" s="71">
        <f>G358+G360+G359</f>
        <v>1578.31905</v>
      </c>
      <c r="H357" s="72">
        <f>H358+H360</f>
        <v>1591.96646</v>
      </c>
      <c r="I357" s="72">
        <f>I358+I360</f>
        <v>1652.24511</v>
      </c>
    </row>
    <row r="358" spans="1:9" s="66" customFormat="1" ht="15.75" customHeight="1">
      <c r="A358" s="26" t="s">
        <v>63</v>
      </c>
      <c r="B358" s="7" t="s">
        <v>104</v>
      </c>
      <c r="C358" s="8" t="s">
        <v>56</v>
      </c>
      <c r="D358" s="8" t="s">
        <v>73</v>
      </c>
      <c r="E358" s="8" t="s">
        <v>122</v>
      </c>
      <c r="F358" s="8" t="s">
        <v>59</v>
      </c>
      <c r="G358" s="63">
        <v>1459.00621</v>
      </c>
      <c r="H358" s="72">
        <v>1506.96646</v>
      </c>
      <c r="I358" s="72">
        <v>1567.24511</v>
      </c>
    </row>
    <row r="359" spans="1:9" s="66" customFormat="1" ht="15.75" customHeight="1">
      <c r="A359" s="35" t="s">
        <v>296</v>
      </c>
      <c r="B359" s="7" t="s">
        <v>47</v>
      </c>
      <c r="C359" s="8" t="s">
        <v>56</v>
      </c>
      <c r="D359" s="8" t="s">
        <v>58</v>
      </c>
      <c r="E359" s="8" t="s">
        <v>122</v>
      </c>
      <c r="F359" s="8" t="s">
        <v>298</v>
      </c>
      <c r="G359" s="63">
        <v>20.31284</v>
      </c>
      <c r="H359" s="71">
        <v>0</v>
      </c>
      <c r="I359" s="71">
        <v>0</v>
      </c>
    </row>
    <row r="360" spans="1:9" s="66" customFormat="1" ht="17.25" customHeight="1">
      <c r="A360" s="26" t="s">
        <v>110</v>
      </c>
      <c r="B360" s="7" t="s">
        <v>104</v>
      </c>
      <c r="C360" s="8" t="s">
        <v>56</v>
      </c>
      <c r="D360" s="8" t="s">
        <v>73</v>
      </c>
      <c r="E360" s="8" t="s">
        <v>122</v>
      </c>
      <c r="F360" s="8" t="s">
        <v>64</v>
      </c>
      <c r="G360" s="71">
        <v>99</v>
      </c>
      <c r="H360" s="72">
        <v>85</v>
      </c>
      <c r="I360" s="72">
        <v>85</v>
      </c>
    </row>
  </sheetData>
  <mergeCells count="15">
    <mergeCell ref="F3:G3"/>
    <mergeCell ref="H3:I3"/>
    <mergeCell ref="F1:G1"/>
    <mergeCell ref="H1:I1"/>
    <mergeCell ref="F2:G2"/>
    <mergeCell ref="H2:I2"/>
    <mergeCell ref="F4:G4"/>
    <mergeCell ref="A5:I5"/>
    <mergeCell ref="A6:A7"/>
    <mergeCell ref="B6:B7"/>
    <mergeCell ref="C6:C7"/>
    <mergeCell ref="D6:D7"/>
    <mergeCell ref="E6:E7"/>
    <mergeCell ref="F6:F7"/>
    <mergeCell ref="G6:I6"/>
  </mergeCells>
  <printOptions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0"/>
  <sheetViews>
    <sheetView zoomScale="130" zoomScaleNormal="130" workbookViewId="0" topLeftCell="A253">
      <selection activeCell="A267" sqref="A267"/>
    </sheetView>
  </sheetViews>
  <sheetFormatPr defaultColWidth="9.00390625" defaultRowHeight="12.75"/>
  <cols>
    <col min="1" max="1" width="61.625" style="6" customWidth="1"/>
    <col min="2" max="2" width="4.75390625" style="2" customWidth="1"/>
    <col min="3" max="3" width="5.00390625" style="2" customWidth="1"/>
    <col min="4" max="4" width="4.375" style="2" customWidth="1"/>
    <col min="5" max="5" width="11.00390625" style="2" customWidth="1"/>
    <col min="6" max="6" width="5.375" style="2" customWidth="1"/>
    <col min="7" max="7" width="16.875" style="44" customWidth="1"/>
    <col min="8" max="8" width="20.375" style="44" customWidth="1"/>
    <col min="9" max="9" width="17.00390625" style="44" customWidth="1"/>
    <col min="10" max="10" width="6.00390625" style="2" customWidth="1"/>
    <col min="11" max="11" width="9.125" style="2" customWidth="1"/>
    <col min="12" max="13" width="10.125" style="2" bestFit="1" customWidth="1"/>
    <col min="14" max="16384" width="9.125" style="2" customWidth="1"/>
  </cols>
  <sheetData>
    <row r="1" spans="1:9" ht="12.75" customHeight="1">
      <c r="A1" s="5"/>
      <c r="B1" s="1"/>
      <c r="C1" s="1"/>
      <c r="D1" s="1"/>
      <c r="E1" s="3"/>
      <c r="F1" s="162"/>
      <c r="G1" s="162"/>
      <c r="H1" s="164" t="s">
        <v>17</v>
      </c>
      <c r="I1" s="164"/>
    </row>
    <row r="2" spans="1:9" ht="29.25" customHeight="1">
      <c r="A2" s="5"/>
      <c r="B2" s="1"/>
      <c r="C2" s="1"/>
      <c r="D2" s="1"/>
      <c r="E2" s="4"/>
      <c r="F2" s="157"/>
      <c r="G2" s="157"/>
      <c r="H2" s="163" t="s">
        <v>35</v>
      </c>
      <c r="I2" s="163"/>
    </row>
    <row r="3" spans="1:9" ht="15" customHeight="1">
      <c r="A3" s="5"/>
      <c r="B3" s="1"/>
      <c r="C3" s="1"/>
      <c r="D3" s="1"/>
      <c r="E3" s="4"/>
      <c r="F3" s="157"/>
      <c r="G3" s="157"/>
      <c r="H3" s="163" t="s">
        <v>327</v>
      </c>
      <c r="I3" s="163"/>
    </row>
    <row r="4" spans="1:9" ht="15.75" customHeight="1">
      <c r="A4" s="5"/>
      <c r="B4" s="1"/>
      <c r="C4" s="1"/>
      <c r="D4" s="1"/>
      <c r="E4" s="4"/>
      <c r="F4" s="157"/>
      <c r="G4" s="157"/>
      <c r="I4" s="44" t="s">
        <v>329</v>
      </c>
    </row>
    <row r="5" spans="1:9" ht="16.5" customHeight="1">
      <c r="A5" s="156" t="s">
        <v>328</v>
      </c>
      <c r="B5" s="156"/>
      <c r="C5" s="156"/>
      <c r="D5" s="156"/>
      <c r="E5" s="156"/>
      <c r="F5" s="156"/>
      <c r="G5" s="156"/>
      <c r="H5" s="156"/>
      <c r="I5" s="156"/>
    </row>
    <row r="6" spans="1:9" ht="13.5" customHeight="1">
      <c r="A6" s="158" t="s">
        <v>0</v>
      </c>
      <c r="B6" s="159" t="s">
        <v>52</v>
      </c>
      <c r="C6" s="160" t="s">
        <v>53</v>
      </c>
      <c r="D6" s="160" t="s">
        <v>55</v>
      </c>
      <c r="E6" s="160" t="s">
        <v>32</v>
      </c>
      <c r="F6" s="160" t="s">
        <v>33</v>
      </c>
      <c r="G6" s="161" t="s">
        <v>154</v>
      </c>
      <c r="H6" s="161"/>
      <c r="I6" s="161"/>
    </row>
    <row r="7" spans="1:9" ht="41.25" customHeight="1">
      <c r="A7" s="158"/>
      <c r="B7" s="159"/>
      <c r="C7" s="160"/>
      <c r="D7" s="160"/>
      <c r="E7" s="160"/>
      <c r="F7" s="160"/>
      <c r="G7" s="45" t="s">
        <v>165</v>
      </c>
      <c r="H7" s="45" t="s">
        <v>185</v>
      </c>
      <c r="I7" s="45" t="s">
        <v>268</v>
      </c>
    </row>
    <row r="8" spans="1:9" ht="12.75" customHeight="1">
      <c r="A8" s="26">
        <v>1</v>
      </c>
      <c r="B8" s="27">
        <v>2</v>
      </c>
      <c r="C8" s="8" t="s">
        <v>34</v>
      </c>
      <c r="D8" s="8" t="s">
        <v>13</v>
      </c>
      <c r="E8" s="8" t="s">
        <v>14</v>
      </c>
      <c r="F8" s="8" t="s">
        <v>54</v>
      </c>
      <c r="G8" s="28">
        <v>7</v>
      </c>
      <c r="H8" s="29">
        <v>8</v>
      </c>
      <c r="I8" s="29">
        <v>9</v>
      </c>
    </row>
    <row r="9" spans="1:13" s="11" customFormat="1" ht="17.25" customHeight="1">
      <c r="A9" s="30" t="s">
        <v>8</v>
      </c>
      <c r="B9" s="27"/>
      <c r="C9" s="8"/>
      <c r="D9" s="8"/>
      <c r="E9" s="8"/>
      <c r="F9" s="8"/>
      <c r="G9" s="14">
        <f>G10+G323</f>
        <v>568699.4038399999</v>
      </c>
      <c r="H9" s="14">
        <f>H10+H323</f>
        <v>144462.31214</v>
      </c>
      <c r="I9" s="14">
        <f>I10+I323</f>
        <v>73700.93781000002</v>
      </c>
      <c r="L9" s="62"/>
      <c r="M9" s="62"/>
    </row>
    <row r="10" spans="1:9" s="11" customFormat="1" ht="18.75" customHeight="1">
      <c r="A10" s="31" t="s">
        <v>15</v>
      </c>
      <c r="B10" s="21" t="s">
        <v>47</v>
      </c>
      <c r="C10" s="22"/>
      <c r="D10" s="22"/>
      <c r="E10" s="22"/>
      <c r="F10" s="22"/>
      <c r="G10" s="46">
        <f>G11+G72+G80+G97+G128+G235+G254+G279+G292+G317</f>
        <v>565600.47763</v>
      </c>
      <c r="H10" s="46">
        <f>H11+H72+H80+H97+H128+H235+H254+H279+H292+H317</f>
        <v>141267.79567999998</v>
      </c>
      <c r="I10" s="46">
        <f>I11+I72+I80+I97+I128+I235+I254+I279+I292+I317</f>
        <v>70382.03270000001</v>
      </c>
    </row>
    <row r="11" spans="1:9" s="11" customFormat="1" ht="14.25" customHeight="1">
      <c r="A11" s="24" t="s">
        <v>1</v>
      </c>
      <c r="B11" s="19" t="s">
        <v>47</v>
      </c>
      <c r="C11" s="12" t="s">
        <v>56</v>
      </c>
      <c r="D11" s="12" t="s">
        <v>57</v>
      </c>
      <c r="E11" s="12"/>
      <c r="F11" s="12"/>
      <c r="G11" s="14">
        <f>G12+G37+G44</f>
        <v>33454.933450000004</v>
      </c>
      <c r="H11" s="14">
        <f>H12+H37+H44</f>
        <v>31919.555</v>
      </c>
      <c r="I11" s="14">
        <f>I12+I37+I44</f>
        <v>30115.875</v>
      </c>
    </row>
    <row r="12" spans="1:9" s="11" customFormat="1" ht="36.75" customHeight="1">
      <c r="A12" s="32" t="s">
        <v>19</v>
      </c>
      <c r="B12" s="13" t="s">
        <v>47</v>
      </c>
      <c r="C12" s="12" t="s">
        <v>56</v>
      </c>
      <c r="D12" s="12" t="s">
        <v>58</v>
      </c>
      <c r="E12" s="12"/>
      <c r="F12" s="12"/>
      <c r="G12" s="14">
        <f>G13+G25+G30</f>
        <v>28649.01837</v>
      </c>
      <c r="H12" s="14">
        <f>H13+H30</f>
        <v>27421.475</v>
      </c>
      <c r="I12" s="14">
        <f>I13+I30</f>
        <v>28764.015</v>
      </c>
    </row>
    <row r="13" spans="1:9" s="11" customFormat="1" ht="27" customHeight="1">
      <c r="A13" s="32" t="s">
        <v>127</v>
      </c>
      <c r="B13" s="7" t="s">
        <v>47</v>
      </c>
      <c r="C13" s="8" t="s">
        <v>56</v>
      </c>
      <c r="D13" s="8" t="s">
        <v>58</v>
      </c>
      <c r="E13" s="8" t="s">
        <v>107</v>
      </c>
      <c r="F13" s="12"/>
      <c r="G13" s="14">
        <f>G16+G21</f>
        <v>27115.56837</v>
      </c>
      <c r="H13" s="14">
        <f>H14+H19+H25</f>
        <v>26737.225</v>
      </c>
      <c r="I13" s="14">
        <f>I14+I19+I25</f>
        <v>28764.015</v>
      </c>
    </row>
    <row r="14" spans="1:9" ht="18.75" customHeight="1">
      <c r="A14" s="26" t="s">
        <v>37</v>
      </c>
      <c r="B14" s="7" t="s">
        <v>47</v>
      </c>
      <c r="C14" s="8" t="s">
        <v>56</v>
      </c>
      <c r="D14" s="8" t="s">
        <v>58</v>
      </c>
      <c r="E14" s="8" t="s">
        <v>60</v>
      </c>
      <c r="F14" s="9"/>
      <c r="G14" s="15">
        <f>G16</f>
        <v>1602.4</v>
      </c>
      <c r="H14" s="15">
        <f>H16</f>
        <v>1666.5</v>
      </c>
      <c r="I14" s="15">
        <f>I16</f>
        <v>1733.16</v>
      </c>
    </row>
    <row r="15" spans="1:9" ht="16.5" customHeight="1">
      <c r="A15" s="26" t="s">
        <v>28</v>
      </c>
      <c r="B15" s="7" t="s">
        <v>47</v>
      </c>
      <c r="C15" s="8" t="s">
        <v>56</v>
      </c>
      <c r="D15" s="8" t="s">
        <v>58</v>
      </c>
      <c r="E15" s="8" t="s">
        <v>71</v>
      </c>
      <c r="F15" s="9"/>
      <c r="G15" s="15">
        <f aca="true" t="shared" si="0" ref="G15:I16">G16</f>
        <v>1602.4</v>
      </c>
      <c r="H15" s="15">
        <f t="shared" si="0"/>
        <v>1666.5</v>
      </c>
      <c r="I15" s="15">
        <f t="shared" si="0"/>
        <v>1733.16</v>
      </c>
    </row>
    <row r="16" spans="1:9" ht="16.5" customHeight="1">
      <c r="A16" s="26" t="s">
        <v>129</v>
      </c>
      <c r="B16" s="7" t="s">
        <v>47</v>
      </c>
      <c r="C16" s="8" t="s">
        <v>56</v>
      </c>
      <c r="D16" s="8" t="s">
        <v>58</v>
      </c>
      <c r="E16" s="8" t="s">
        <v>128</v>
      </c>
      <c r="F16" s="10"/>
      <c r="G16" s="15">
        <f>G17+G18</f>
        <v>1602.4</v>
      </c>
      <c r="H16" s="15">
        <f t="shared" si="0"/>
        <v>1666.5</v>
      </c>
      <c r="I16" s="15">
        <f t="shared" si="0"/>
        <v>1733.16</v>
      </c>
    </row>
    <row r="17" spans="1:9" ht="14.25" customHeight="1">
      <c r="A17" s="26" t="s">
        <v>63</v>
      </c>
      <c r="B17" s="7" t="s">
        <v>47</v>
      </c>
      <c r="C17" s="8" t="s">
        <v>56</v>
      </c>
      <c r="D17" s="8" t="s">
        <v>58</v>
      </c>
      <c r="E17" s="8" t="s">
        <v>128</v>
      </c>
      <c r="F17" s="8" t="s">
        <v>59</v>
      </c>
      <c r="G17" s="58">
        <v>1601.4</v>
      </c>
      <c r="H17" s="15">
        <v>1666.5</v>
      </c>
      <c r="I17" s="15">
        <v>1733.16</v>
      </c>
    </row>
    <row r="18" spans="1:9" ht="14.25" customHeight="1">
      <c r="A18" s="35" t="s">
        <v>296</v>
      </c>
      <c r="B18" s="7" t="s">
        <v>47</v>
      </c>
      <c r="C18" s="8" t="s">
        <v>56</v>
      </c>
      <c r="D18" s="8" t="s">
        <v>58</v>
      </c>
      <c r="E18" s="8" t="s">
        <v>128</v>
      </c>
      <c r="F18" s="8" t="s">
        <v>298</v>
      </c>
      <c r="G18" s="58">
        <v>1</v>
      </c>
      <c r="H18" s="15">
        <v>0</v>
      </c>
      <c r="I18" s="15">
        <v>0</v>
      </c>
    </row>
    <row r="19" spans="1:9" ht="17.25" customHeight="1">
      <c r="A19" s="26" t="s">
        <v>26</v>
      </c>
      <c r="B19" s="7" t="s">
        <v>47</v>
      </c>
      <c r="C19" s="8" t="s">
        <v>56</v>
      </c>
      <c r="D19" s="8" t="s">
        <v>58</v>
      </c>
      <c r="E19" s="8" t="s">
        <v>61</v>
      </c>
      <c r="F19" s="10"/>
      <c r="G19" s="15">
        <f aca="true" t="shared" si="1" ref="G19:I20">G20</f>
        <v>25513.16837</v>
      </c>
      <c r="H19" s="15">
        <f t="shared" si="1"/>
        <v>25011.725</v>
      </c>
      <c r="I19" s="15">
        <f t="shared" si="1"/>
        <v>26968.855</v>
      </c>
    </row>
    <row r="20" spans="1:9" ht="15" customHeight="1">
      <c r="A20" s="26" t="s">
        <v>28</v>
      </c>
      <c r="B20" s="7" t="s">
        <v>47</v>
      </c>
      <c r="C20" s="8" t="s">
        <v>56</v>
      </c>
      <c r="D20" s="8" t="s">
        <v>58</v>
      </c>
      <c r="E20" s="8" t="s">
        <v>72</v>
      </c>
      <c r="F20" s="10"/>
      <c r="G20" s="15">
        <f t="shared" si="1"/>
        <v>25513.16837</v>
      </c>
      <c r="H20" s="15">
        <f t="shared" si="1"/>
        <v>25011.725</v>
      </c>
      <c r="I20" s="15">
        <f t="shared" si="1"/>
        <v>26968.855</v>
      </c>
    </row>
    <row r="21" spans="1:9" ht="16.5" customHeight="1">
      <c r="A21" s="26" t="s">
        <v>129</v>
      </c>
      <c r="B21" s="7" t="s">
        <v>47</v>
      </c>
      <c r="C21" s="8" t="s">
        <v>56</v>
      </c>
      <c r="D21" s="8" t="s">
        <v>58</v>
      </c>
      <c r="E21" s="8" t="s">
        <v>122</v>
      </c>
      <c r="F21" s="8"/>
      <c r="G21" s="15">
        <f>G22+G23+G24</f>
        <v>25513.16837</v>
      </c>
      <c r="H21" s="15">
        <f>H22+H23</f>
        <v>25011.725</v>
      </c>
      <c r="I21" s="15">
        <f>I22+I23</f>
        <v>26968.855</v>
      </c>
    </row>
    <row r="22" spans="1:9" ht="19.5" customHeight="1">
      <c r="A22" s="26" t="s">
        <v>63</v>
      </c>
      <c r="B22" s="7" t="s">
        <v>47</v>
      </c>
      <c r="C22" s="8" t="s">
        <v>56</v>
      </c>
      <c r="D22" s="8" t="s">
        <v>58</v>
      </c>
      <c r="E22" s="8" t="s">
        <v>122</v>
      </c>
      <c r="F22" s="8" t="s">
        <v>59</v>
      </c>
      <c r="G22" s="58">
        <v>22801.5</v>
      </c>
      <c r="H22" s="15">
        <v>23777</v>
      </c>
      <c r="I22" s="15">
        <v>24728.1</v>
      </c>
    </row>
    <row r="23" spans="1:9" s="11" customFormat="1" ht="20.25" customHeight="1">
      <c r="A23" s="26" t="s">
        <v>124</v>
      </c>
      <c r="B23" s="7" t="s">
        <v>47</v>
      </c>
      <c r="C23" s="8" t="s">
        <v>56</v>
      </c>
      <c r="D23" s="8" t="s">
        <v>58</v>
      </c>
      <c r="E23" s="8" t="s">
        <v>122</v>
      </c>
      <c r="F23" s="8" t="s">
        <v>64</v>
      </c>
      <c r="G23" s="63">
        <v>2650.66837</v>
      </c>
      <c r="H23" s="15">
        <v>1234.725</v>
      </c>
      <c r="I23" s="15">
        <v>2240.755</v>
      </c>
    </row>
    <row r="24" spans="1:9" s="11" customFormat="1" ht="20.25" customHeight="1">
      <c r="A24" s="35" t="s">
        <v>296</v>
      </c>
      <c r="B24" s="7" t="s">
        <v>47</v>
      </c>
      <c r="C24" s="8" t="s">
        <v>56</v>
      </c>
      <c r="D24" s="8" t="s">
        <v>58</v>
      </c>
      <c r="E24" s="8" t="s">
        <v>122</v>
      </c>
      <c r="F24" s="8" t="s">
        <v>298</v>
      </c>
      <c r="G24" s="58">
        <v>61</v>
      </c>
      <c r="H24" s="15">
        <v>0</v>
      </c>
      <c r="I24" s="15">
        <v>0</v>
      </c>
    </row>
    <row r="25" spans="1:9" s="11" customFormat="1" ht="19.5" customHeight="1">
      <c r="A25" s="32" t="s">
        <v>27</v>
      </c>
      <c r="B25" s="7" t="s">
        <v>47</v>
      </c>
      <c r="C25" s="8" t="s">
        <v>56</v>
      </c>
      <c r="D25" s="8" t="s">
        <v>58</v>
      </c>
      <c r="E25" s="8" t="s">
        <v>62</v>
      </c>
      <c r="F25" s="12"/>
      <c r="G25" s="14">
        <f aca="true" t="shared" si="2" ref="G25:I27">G26</f>
        <v>57</v>
      </c>
      <c r="H25" s="14">
        <f t="shared" si="2"/>
        <v>59</v>
      </c>
      <c r="I25" s="14">
        <f t="shared" si="2"/>
        <v>62</v>
      </c>
    </row>
    <row r="26" spans="1:9" s="11" customFormat="1" ht="16.5" customHeight="1">
      <c r="A26" s="26" t="s">
        <v>28</v>
      </c>
      <c r="B26" s="7" t="s">
        <v>47</v>
      </c>
      <c r="C26" s="8" t="s">
        <v>56</v>
      </c>
      <c r="D26" s="8" t="s">
        <v>58</v>
      </c>
      <c r="E26" s="8" t="s">
        <v>99</v>
      </c>
      <c r="F26" s="8"/>
      <c r="G26" s="15">
        <f t="shared" si="2"/>
        <v>57</v>
      </c>
      <c r="H26" s="15">
        <f t="shared" si="2"/>
        <v>59</v>
      </c>
      <c r="I26" s="15">
        <f t="shared" si="2"/>
        <v>62</v>
      </c>
    </row>
    <row r="27" spans="1:9" s="11" customFormat="1" ht="15" customHeight="1">
      <c r="A27" s="26" t="s">
        <v>28</v>
      </c>
      <c r="B27" s="7" t="s">
        <v>47</v>
      </c>
      <c r="C27" s="8" t="s">
        <v>56</v>
      </c>
      <c r="D27" s="8" t="s">
        <v>58</v>
      </c>
      <c r="E27" s="8" t="s">
        <v>65</v>
      </c>
      <c r="F27" s="8"/>
      <c r="G27" s="15">
        <f t="shared" si="2"/>
        <v>57</v>
      </c>
      <c r="H27" s="15">
        <f t="shared" si="2"/>
        <v>59</v>
      </c>
      <c r="I27" s="15">
        <f t="shared" si="2"/>
        <v>62</v>
      </c>
    </row>
    <row r="28" spans="1:9" s="11" customFormat="1" ht="39" customHeight="1">
      <c r="A28" s="26" t="s">
        <v>130</v>
      </c>
      <c r="B28" s="13" t="s">
        <v>47</v>
      </c>
      <c r="C28" s="8" t="s">
        <v>56</v>
      </c>
      <c r="D28" s="8" t="s">
        <v>58</v>
      </c>
      <c r="E28" s="8" t="s">
        <v>66</v>
      </c>
      <c r="F28" s="8"/>
      <c r="G28" s="15">
        <f>G29</f>
        <v>57</v>
      </c>
      <c r="H28" s="15">
        <f>H29</f>
        <v>59</v>
      </c>
      <c r="I28" s="15">
        <f>I29</f>
        <v>62</v>
      </c>
    </row>
    <row r="29" spans="1:9" s="11" customFormat="1" ht="15" customHeight="1">
      <c r="A29" s="26" t="s">
        <v>39</v>
      </c>
      <c r="B29" s="7" t="s">
        <v>47</v>
      </c>
      <c r="C29" s="8" t="s">
        <v>56</v>
      </c>
      <c r="D29" s="8" t="s">
        <v>58</v>
      </c>
      <c r="E29" s="8" t="s">
        <v>66</v>
      </c>
      <c r="F29" s="8" t="s">
        <v>40</v>
      </c>
      <c r="G29" s="15">
        <v>57</v>
      </c>
      <c r="H29" s="15">
        <v>59</v>
      </c>
      <c r="I29" s="15">
        <v>62</v>
      </c>
    </row>
    <row r="30" spans="1:9" s="11" customFormat="1" ht="25.5" customHeight="1">
      <c r="A30" s="37" t="s">
        <v>331</v>
      </c>
      <c r="B30" s="13" t="s">
        <v>47</v>
      </c>
      <c r="C30" s="8" t="s">
        <v>56</v>
      </c>
      <c r="D30" s="8" t="s">
        <v>58</v>
      </c>
      <c r="E30" s="12" t="s">
        <v>148</v>
      </c>
      <c r="F30" s="12"/>
      <c r="G30" s="14">
        <f aca="true" t="shared" si="3" ref="G30:I31">G31</f>
        <v>1476.45</v>
      </c>
      <c r="H30" s="14">
        <f t="shared" si="3"/>
        <v>684.25</v>
      </c>
      <c r="I30" s="14">
        <f t="shared" si="3"/>
        <v>0</v>
      </c>
    </row>
    <row r="31" spans="1:9" s="11" customFormat="1" ht="15" customHeight="1">
      <c r="A31" s="26" t="s">
        <v>145</v>
      </c>
      <c r="B31" s="7" t="s">
        <v>47</v>
      </c>
      <c r="C31" s="8" t="s">
        <v>56</v>
      </c>
      <c r="D31" s="8" t="s">
        <v>58</v>
      </c>
      <c r="E31" s="8" t="s">
        <v>149</v>
      </c>
      <c r="F31" s="8"/>
      <c r="G31" s="15">
        <f t="shared" si="3"/>
        <v>1476.45</v>
      </c>
      <c r="H31" s="15">
        <f t="shared" si="3"/>
        <v>684.25</v>
      </c>
      <c r="I31" s="15">
        <f t="shared" si="3"/>
        <v>0</v>
      </c>
    </row>
    <row r="32" spans="1:9" s="11" customFormat="1" ht="15" customHeight="1">
      <c r="A32" s="26" t="s">
        <v>146</v>
      </c>
      <c r="B32" s="7" t="s">
        <v>47</v>
      </c>
      <c r="C32" s="8" t="s">
        <v>56</v>
      </c>
      <c r="D32" s="8" t="s">
        <v>58</v>
      </c>
      <c r="E32" s="8" t="s">
        <v>150</v>
      </c>
      <c r="F32" s="8"/>
      <c r="G32" s="15">
        <f>G36+G34</f>
        <v>1476.45</v>
      </c>
      <c r="H32" s="15">
        <f>H33+H36</f>
        <v>684.25</v>
      </c>
      <c r="I32" s="15">
        <f>I33+I36</f>
        <v>0</v>
      </c>
    </row>
    <row r="33" spans="1:9" s="11" customFormat="1" ht="15" customHeight="1">
      <c r="A33" s="26" t="s">
        <v>151</v>
      </c>
      <c r="B33" s="7" t="s">
        <v>47</v>
      </c>
      <c r="C33" s="8" t="s">
        <v>56</v>
      </c>
      <c r="D33" s="8" t="s">
        <v>58</v>
      </c>
      <c r="E33" s="8" t="s">
        <v>147</v>
      </c>
      <c r="F33" s="8"/>
      <c r="G33" s="15">
        <f>G34</f>
        <v>1323.45</v>
      </c>
      <c r="H33" s="15">
        <f>H34</f>
        <v>607.75</v>
      </c>
      <c r="I33" s="15">
        <f>I34</f>
        <v>0</v>
      </c>
    </row>
    <row r="34" spans="1:9" s="11" customFormat="1" ht="15" customHeight="1">
      <c r="A34" s="26" t="s">
        <v>63</v>
      </c>
      <c r="B34" s="7" t="s">
        <v>47</v>
      </c>
      <c r="C34" s="8" t="s">
        <v>56</v>
      </c>
      <c r="D34" s="8" t="s">
        <v>58</v>
      </c>
      <c r="E34" s="8" t="s">
        <v>147</v>
      </c>
      <c r="F34" s="8" t="s">
        <v>59</v>
      </c>
      <c r="G34" s="15">
        <v>1323.45</v>
      </c>
      <c r="H34" s="15">
        <v>607.75</v>
      </c>
      <c r="I34" s="15">
        <v>0</v>
      </c>
    </row>
    <row r="35" spans="1:9" s="11" customFormat="1" ht="15" customHeight="1">
      <c r="A35" s="26" t="s">
        <v>151</v>
      </c>
      <c r="B35" s="7" t="s">
        <v>47</v>
      </c>
      <c r="C35" s="8" t="s">
        <v>56</v>
      </c>
      <c r="D35" s="8" t="s">
        <v>58</v>
      </c>
      <c r="E35" s="8" t="s">
        <v>147</v>
      </c>
      <c r="F35" s="8"/>
      <c r="G35" s="15">
        <f>G36</f>
        <v>153</v>
      </c>
      <c r="H35" s="15">
        <f>H36</f>
        <v>76.5</v>
      </c>
      <c r="I35" s="15">
        <f>I36</f>
        <v>0</v>
      </c>
    </row>
    <row r="36" spans="1:9" s="11" customFormat="1" ht="15" customHeight="1">
      <c r="A36" s="26" t="s">
        <v>110</v>
      </c>
      <c r="B36" s="7" t="s">
        <v>47</v>
      </c>
      <c r="C36" s="8" t="s">
        <v>56</v>
      </c>
      <c r="D36" s="8" t="s">
        <v>58</v>
      </c>
      <c r="E36" s="8" t="s">
        <v>147</v>
      </c>
      <c r="F36" s="8" t="s">
        <v>64</v>
      </c>
      <c r="G36" s="15">
        <v>153</v>
      </c>
      <c r="H36" s="15">
        <v>76.5</v>
      </c>
      <c r="I36" s="15">
        <v>0</v>
      </c>
    </row>
    <row r="37" spans="1:9" s="11" customFormat="1" ht="15" customHeight="1">
      <c r="A37" s="24" t="s">
        <v>2</v>
      </c>
      <c r="B37" s="7" t="s">
        <v>47</v>
      </c>
      <c r="C37" s="12" t="s">
        <v>56</v>
      </c>
      <c r="D37" s="12" t="s">
        <v>75</v>
      </c>
      <c r="E37" s="12"/>
      <c r="F37" s="12"/>
      <c r="G37" s="14">
        <f>G38</f>
        <v>50</v>
      </c>
      <c r="H37" s="14">
        <f>H38</f>
        <v>50</v>
      </c>
      <c r="I37" s="14">
        <f>I38</f>
        <v>50</v>
      </c>
    </row>
    <row r="38" spans="1:9" s="11" customFormat="1" ht="16.5" customHeight="1">
      <c r="A38" s="26" t="s">
        <v>27</v>
      </c>
      <c r="B38" s="7" t="s">
        <v>47</v>
      </c>
      <c r="C38" s="8" t="s">
        <v>56</v>
      </c>
      <c r="D38" s="8" t="s">
        <v>75</v>
      </c>
      <c r="E38" s="8" t="s">
        <v>62</v>
      </c>
      <c r="F38" s="8"/>
      <c r="G38" s="15">
        <f>G40</f>
        <v>50</v>
      </c>
      <c r="H38" s="15">
        <f>H40</f>
        <v>50</v>
      </c>
      <c r="I38" s="15">
        <f>I40</f>
        <v>50</v>
      </c>
    </row>
    <row r="39" spans="1:9" s="11" customFormat="1" ht="13.5" customHeight="1">
      <c r="A39" s="26" t="s">
        <v>28</v>
      </c>
      <c r="B39" s="7" t="s">
        <v>47</v>
      </c>
      <c r="C39" s="8" t="s">
        <v>56</v>
      </c>
      <c r="D39" s="8" t="s">
        <v>75</v>
      </c>
      <c r="E39" s="8" t="s">
        <v>99</v>
      </c>
      <c r="F39" s="8"/>
      <c r="G39" s="15">
        <f aca="true" t="shared" si="4" ref="G39:I42">G40</f>
        <v>50</v>
      </c>
      <c r="H39" s="15">
        <f t="shared" si="4"/>
        <v>50</v>
      </c>
      <c r="I39" s="15">
        <f t="shared" si="4"/>
        <v>50</v>
      </c>
    </row>
    <row r="40" spans="1:9" s="11" customFormat="1" ht="13.5" customHeight="1">
      <c r="A40" s="26" t="s">
        <v>28</v>
      </c>
      <c r="B40" s="7" t="s">
        <v>47</v>
      </c>
      <c r="C40" s="8" t="s">
        <v>56</v>
      </c>
      <c r="D40" s="8" t="s">
        <v>75</v>
      </c>
      <c r="E40" s="8" t="s">
        <v>65</v>
      </c>
      <c r="F40" s="8"/>
      <c r="G40" s="15">
        <f t="shared" si="4"/>
        <v>50</v>
      </c>
      <c r="H40" s="15">
        <f t="shared" si="4"/>
        <v>50</v>
      </c>
      <c r="I40" s="15">
        <f t="shared" si="4"/>
        <v>50</v>
      </c>
    </row>
    <row r="41" spans="1:9" s="11" customFormat="1" ht="23.25" customHeight="1">
      <c r="A41" s="26" t="s">
        <v>131</v>
      </c>
      <c r="B41" s="7" t="s">
        <v>47</v>
      </c>
      <c r="C41" s="8" t="s">
        <v>56</v>
      </c>
      <c r="D41" s="8" t="s">
        <v>75</v>
      </c>
      <c r="E41" s="8" t="s">
        <v>67</v>
      </c>
      <c r="F41" s="8"/>
      <c r="G41" s="15">
        <f t="shared" si="4"/>
        <v>50</v>
      </c>
      <c r="H41" s="15">
        <f t="shared" si="4"/>
        <v>50</v>
      </c>
      <c r="I41" s="15">
        <f t="shared" si="4"/>
        <v>50</v>
      </c>
    </row>
    <row r="42" spans="1:9" s="11" customFormat="1" ht="20.25" customHeight="1">
      <c r="A42" s="33" t="s">
        <v>141</v>
      </c>
      <c r="B42" s="7" t="s">
        <v>47</v>
      </c>
      <c r="C42" s="8" t="s">
        <v>56</v>
      </c>
      <c r="D42" s="8" t="s">
        <v>75</v>
      </c>
      <c r="E42" s="8" t="s">
        <v>67</v>
      </c>
      <c r="F42" s="8"/>
      <c r="G42" s="15">
        <f t="shared" si="4"/>
        <v>50</v>
      </c>
      <c r="H42" s="15">
        <f t="shared" si="4"/>
        <v>50</v>
      </c>
      <c r="I42" s="15">
        <f t="shared" si="4"/>
        <v>50</v>
      </c>
    </row>
    <row r="43" spans="1:9" s="11" customFormat="1" ht="15" customHeight="1">
      <c r="A43" s="26" t="s">
        <v>21</v>
      </c>
      <c r="B43" s="7" t="s">
        <v>47</v>
      </c>
      <c r="C43" s="8" t="s">
        <v>56</v>
      </c>
      <c r="D43" s="8" t="s">
        <v>75</v>
      </c>
      <c r="E43" s="8" t="s">
        <v>67</v>
      </c>
      <c r="F43" s="8" t="s">
        <v>20</v>
      </c>
      <c r="G43" s="47">
        <v>50</v>
      </c>
      <c r="H43" s="47">
        <v>50</v>
      </c>
      <c r="I43" s="47">
        <v>50</v>
      </c>
    </row>
    <row r="44" spans="1:9" s="11" customFormat="1" ht="16.5" customHeight="1">
      <c r="A44" s="24" t="s">
        <v>11</v>
      </c>
      <c r="B44" s="7" t="s">
        <v>47</v>
      </c>
      <c r="C44" s="12" t="s">
        <v>56</v>
      </c>
      <c r="D44" s="12" t="s">
        <v>74</v>
      </c>
      <c r="E44" s="12"/>
      <c r="F44" s="12"/>
      <c r="G44" s="14">
        <f>G45+G58+G63</f>
        <v>4755.915080000001</v>
      </c>
      <c r="H44" s="14">
        <f>H45+H58+H63</f>
        <v>4448.08</v>
      </c>
      <c r="I44" s="14">
        <f>I45+I58+I63</f>
        <v>1301.86</v>
      </c>
    </row>
    <row r="45" spans="1:9" s="11" customFormat="1" ht="22.5" customHeight="1">
      <c r="A45" s="37" t="s">
        <v>326</v>
      </c>
      <c r="B45" s="7" t="s">
        <v>47</v>
      </c>
      <c r="C45" s="8" t="s">
        <v>56</v>
      </c>
      <c r="D45" s="8" t="s">
        <v>74</v>
      </c>
      <c r="E45" s="12" t="s">
        <v>191</v>
      </c>
      <c r="F45" s="12"/>
      <c r="G45" s="14">
        <f>G46+G54</f>
        <v>2251.30708</v>
      </c>
      <c r="H45" s="14">
        <f>H46+H54</f>
        <v>1095.83</v>
      </c>
      <c r="I45" s="14">
        <f>I46+I54</f>
        <v>1098.86</v>
      </c>
    </row>
    <row r="46" spans="1:9" s="11" customFormat="1" ht="16.5" customHeight="1">
      <c r="A46" s="26" t="s">
        <v>189</v>
      </c>
      <c r="B46" s="7" t="s">
        <v>47</v>
      </c>
      <c r="C46" s="8" t="s">
        <v>56</v>
      </c>
      <c r="D46" s="8" t="s">
        <v>74</v>
      </c>
      <c r="E46" s="8" t="s">
        <v>192</v>
      </c>
      <c r="F46" s="8"/>
      <c r="G46" s="15">
        <f>G47+G50</f>
        <v>2091.30708</v>
      </c>
      <c r="H46" s="15">
        <f>H47+H50</f>
        <v>1075.83</v>
      </c>
      <c r="I46" s="15">
        <f>I47+I50</f>
        <v>1078.86</v>
      </c>
    </row>
    <row r="47" spans="1:9" s="11" customFormat="1" ht="23.25" customHeight="1">
      <c r="A47" s="34" t="s">
        <v>190</v>
      </c>
      <c r="B47" s="7" t="s">
        <v>47</v>
      </c>
      <c r="C47" s="8" t="s">
        <v>56</v>
      </c>
      <c r="D47" s="8" t="s">
        <v>74</v>
      </c>
      <c r="E47" s="8" t="s">
        <v>193</v>
      </c>
      <c r="F47" s="8"/>
      <c r="G47" s="15">
        <f aca="true" t="shared" si="5" ref="G47:I48">G48</f>
        <v>260.30708</v>
      </c>
      <c r="H47" s="15">
        <f t="shared" si="5"/>
        <v>75.83</v>
      </c>
      <c r="I47" s="15">
        <f t="shared" si="5"/>
        <v>78.86</v>
      </c>
    </row>
    <row r="48" spans="1:9" s="11" customFormat="1" ht="17.25" customHeight="1">
      <c r="A48" s="26" t="s">
        <v>31</v>
      </c>
      <c r="B48" s="7" t="s">
        <v>47</v>
      </c>
      <c r="C48" s="8" t="s">
        <v>56</v>
      </c>
      <c r="D48" s="8" t="s">
        <v>74</v>
      </c>
      <c r="E48" s="8" t="s">
        <v>194</v>
      </c>
      <c r="F48" s="8"/>
      <c r="G48" s="15">
        <f t="shared" si="5"/>
        <v>260.30708</v>
      </c>
      <c r="H48" s="15">
        <f t="shared" si="5"/>
        <v>75.83</v>
      </c>
      <c r="I48" s="15">
        <f t="shared" si="5"/>
        <v>78.86</v>
      </c>
    </row>
    <row r="49" spans="1:9" s="11" customFormat="1" ht="18.75" customHeight="1">
      <c r="A49" s="26" t="s">
        <v>110</v>
      </c>
      <c r="B49" s="7" t="s">
        <v>47</v>
      </c>
      <c r="C49" s="8" t="s">
        <v>56</v>
      </c>
      <c r="D49" s="8" t="s">
        <v>74</v>
      </c>
      <c r="E49" s="8" t="s">
        <v>194</v>
      </c>
      <c r="F49" s="8" t="s">
        <v>64</v>
      </c>
      <c r="G49" s="63">
        <v>260.30708</v>
      </c>
      <c r="H49" s="15">
        <v>75.83</v>
      </c>
      <c r="I49" s="15">
        <v>78.86</v>
      </c>
    </row>
    <row r="50" spans="1:9" s="11" customFormat="1" ht="33" customHeight="1">
      <c r="A50" s="26" t="s">
        <v>349</v>
      </c>
      <c r="B50" s="7" t="s">
        <v>47</v>
      </c>
      <c r="C50" s="8" t="s">
        <v>56</v>
      </c>
      <c r="D50" s="8" t="s">
        <v>74</v>
      </c>
      <c r="E50" s="8" t="s">
        <v>300</v>
      </c>
      <c r="F50" s="12"/>
      <c r="G50" s="15">
        <f>G51</f>
        <v>1831</v>
      </c>
      <c r="H50" s="15">
        <f>H51</f>
        <v>1000</v>
      </c>
      <c r="I50" s="15">
        <f>I51</f>
        <v>1000</v>
      </c>
    </row>
    <row r="51" spans="1:9" s="11" customFormat="1" ht="34.5" customHeight="1">
      <c r="A51" s="39" t="s">
        <v>350</v>
      </c>
      <c r="B51" s="7" t="s">
        <v>47</v>
      </c>
      <c r="C51" s="8" t="s">
        <v>56</v>
      </c>
      <c r="D51" s="8" t="s">
        <v>74</v>
      </c>
      <c r="E51" s="8" t="s">
        <v>301</v>
      </c>
      <c r="F51" s="12"/>
      <c r="G51" s="15">
        <f>G52+G53</f>
        <v>1831</v>
      </c>
      <c r="H51" s="15">
        <f>H52+H53</f>
        <v>1000</v>
      </c>
      <c r="I51" s="15">
        <f>I52+I53</f>
        <v>1000</v>
      </c>
    </row>
    <row r="52" spans="1:9" s="11" customFormat="1" ht="18.75" customHeight="1">
      <c r="A52" s="38" t="s">
        <v>126</v>
      </c>
      <c r="B52" s="7" t="s">
        <v>47</v>
      </c>
      <c r="C52" s="8" t="s">
        <v>56</v>
      </c>
      <c r="D52" s="8" t="s">
        <v>74</v>
      </c>
      <c r="E52" s="8" t="s">
        <v>301</v>
      </c>
      <c r="F52" s="8" t="s">
        <v>299</v>
      </c>
      <c r="G52" s="15">
        <v>1502.367</v>
      </c>
      <c r="H52" s="15">
        <v>1000</v>
      </c>
      <c r="I52" s="15">
        <v>1000</v>
      </c>
    </row>
    <row r="53" spans="1:9" s="11" customFormat="1" ht="18.75" customHeight="1">
      <c r="A53" s="35" t="s">
        <v>124</v>
      </c>
      <c r="B53" s="7" t="s">
        <v>47</v>
      </c>
      <c r="C53" s="8" t="s">
        <v>56</v>
      </c>
      <c r="D53" s="8" t="s">
        <v>74</v>
      </c>
      <c r="E53" s="8" t="s">
        <v>301</v>
      </c>
      <c r="F53" s="8" t="s">
        <v>64</v>
      </c>
      <c r="G53" s="15">
        <v>328.633</v>
      </c>
      <c r="H53" s="15">
        <v>0</v>
      </c>
      <c r="I53" s="15">
        <v>0</v>
      </c>
    </row>
    <row r="54" spans="1:9" s="11" customFormat="1" ht="18.75" customHeight="1">
      <c r="A54" s="26" t="s">
        <v>291</v>
      </c>
      <c r="B54" s="7" t="s">
        <v>47</v>
      </c>
      <c r="C54" s="8" t="s">
        <v>56</v>
      </c>
      <c r="D54" s="8" t="s">
        <v>74</v>
      </c>
      <c r="E54" s="8" t="s">
        <v>293</v>
      </c>
      <c r="F54" s="8"/>
      <c r="G54" s="15">
        <f aca="true" t="shared" si="6" ref="G54:I56">G55</f>
        <v>160</v>
      </c>
      <c r="H54" s="15">
        <f t="shared" si="6"/>
        <v>20</v>
      </c>
      <c r="I54" s="15">
        <f t="shared" si="6"/>
        <v>20</v>
      </c>
    </row>
    <row r="55" spans="1:9" s="11" customFormat="1" ht="35.25" customHeight="1">
      <c r="A55" s="26" t="s">
        <v>292</v>
      </c>
      <c r="B55" s="7" t="s">
        <v>47</v>
      </c>
      <c r="C55" s="8" t="s">
        <v>56</v>
      </c>
      <c r="D55" s="8" t="s">
        <v>74</v>
      </c>
      <c r="E55" s="8" t="s">
        <v>294</v>
      </c>
      <c r="F55" s="8"/>
      <c r="G55" s="15">
        <f t="shared" si="6"/>
        <v>160</v>
      </c>
      <c r="H55" s="15">
        <f t="shared" si="6"/>
        <v>20</v>
      </c>
      <c r="I55" s="15">
        <f t="shared" si="6"/>
        <v>20</v>
      </c>
    </row>
    <row r="56" spans="1:9" s="11" customFormat="1" ht="28.5" customHeight="1">
      <c r="A56" s="26" t="s">
        <v>184</v>
      </c>
      <c r="B56" s="7" t="s">
        <v>47</v>
      </c>
      <c r="C56" s="8" t="s">
        <v>56</v>
      </c>
      <c r="D56" s="8" t="s">
        <v>74</v>
      </c>
      <c r="E56" s="8" t="s">
        <v>290</v>
      </c>
      <c r="F56" s="8"/>
      <c r="G56" s="15">
        <f t="shared" si="6"/>
        <v>160</v>
      </c>
      <c r="H56" s="15">
        <f t="shared" si="6"/>
        <v>20</v>
      </c>
      <c r="I56" s="15">
        <f t="shared" si="6"/>
        <v>20</v>
      </c>
    </row>
    <row r="57" spans="1:9" s="11" customFormat="1" ht="13.5" customHeight="1">
      <c r="A57" s="26" t="s">
        <v>110</v>
      </c>
      <c r="B57" s="7" t="s">
        <v>47</v>
      </c>
      <c r="C57" s="8" t="s">
        <v>56</v>
      </c>
      <c r="D57" s="8" t="s">
        <v>74</v>
      </c>
      <c r="E57" s="8" t="s">
        <v>290</v>
      </c>
      <c r="F57" s="8" t="s">
        <v>64</v>
      </c>
      <c r="G57" s="63">
        <v>160</v>
      </c>
      <c r="H57" s="15">
        <v>20</v>
      </c>
      <c r="I57" s="15">
        <v>20</v>
      </c>
    </row>
    <row r="58" spans="1:9" s="11" customFormat="1" ht="23.25" customHeight="1">
      <c r="A58" s="37" t="s">
        <v>331</v>
      </c>
      <c r="B58" s="13" t="s">
        <v>47</v>
      </c>
      <c r="C58" s="8" t="s">
        <v>56</v>
      </c>
      <c r="D58" s="8" t="s">
        <v>74</v>
      </c>
      <c r="E58" s="12" t="s">
        <v>148</v>
      </c>
      <c r="F58" s="12"/>
      <c r="G58" s="14">
        <f>G59</f>
        <v>1940</v>
      </c>
      <c r="H58" s="14">
        <f>H62</f>
        <v>3149.25</v>
      </c>
      <c r="I58" s="14">
        <f>I62</f>
        <v>0</v>
      </c>
    </row>
    <row r="59" spans="1:9" s="11" customFormat="1" ht="13.5" customHeight="1">
      <c r="A59" s="26" t="s">
        <v>145</v>
      </c>
      <c r="B59" s="7" t="s">
        <v>47</v>
      </c>
      <c r="C59" s="8" t="s">
        <v>56</v>
      </c>
      <c r="D59" s="8" t="s">
        <v>74</v>
      </c>
      <c r="E59" s="8" t="s">
        <v>149</v>
      </c>
      <c r="F59" s="8"/>
      <c r="G59" s="15">
        <f>G60</f>
        <v>1940</v>
      </c>
      <c r="H59" s="15">
        <f>H60</f>
        <v>0</v>
      </c>
      <c r="I59" s="15">
        <f>I60</f>
        <v>0</v>
      </c>
    </row>
    <row r="60" spans="1:9" s="11" customFormat="1" ht="13.5" customHeight="1">
      <c r="A60" s="26" t="s">
        <v>146</v>
      </c>
      <c r="B60" s="7" t="s">
        <v>47</v>
      </c>
      <c r="C60" s="8" t="s">
        <v>56</v>
      </c>
      <c r="D60" s="8" t="s">
        <v>74</v>
      </c>
      <c r="E60" s="8" t="s">
        <v>150</v>
      </c>
      <c r="F60" s="8"/>
      <c r="G60" s="15">
        <f>G61</f>
        <v>1940</v>
      </c>
      <c r="H60" s="15">
        <f>H61</f>
        <v>0</v>
      </c>
      <c r="I60" s="15">
        <f>I61</f>
        <v>0</v>
      </c>
    </row>
    <row r="61" spans="1:9" s="11" customFormat="1" ht="13.5" customHeight="1">
      <c r="A61" s="26" t="s">
        <v>151</v>
      </c>
      <c r="B61" s="7" t="s">
        <v>47</v>
      </c>
      <c r="C61" s="8" t="s">
        <v>56</v>
      </c>
      <c r="D61" s="8" t="s">
        <v>74</v>
      </c>
      <c r="E61" s="8" t="s">
        <v>147</v>
      </c>
      <c r="F61" s="8"/>
      <c r="G61" s="15">
        <f>G62</f>
        <v>1940</v>
      </c>
      <c r="H61" s="15">
        <v>0</v>
      </c>
      <c r="I61" s="15">
        <v>0</v>
      </c>
    </row>
    <row r="62" spans="1:9" s="11" customFormat="1" ht="13.5" customHeight="1">
      <c r="A62" s="26" t="s">
        <v>110</v>
      </c>
      <c r="B62" s="7" t="s">
        <v>47</v>
      </c>
      <c r="C62" s="8" t="s">
        <v>56</v>
      </c>
      <c r="D62" s="8" t="s">
        <v>74</v>
      </c>
      <c r="E62" s="8" t="s">
        <v>147</v>
      </c>
      <c r="F62" s="8" t="s">
        <v>64</v>
      </c>
      <c r="G62" s="63">
        <v>1940</v>
      </c>
      <c r="H62" s="15">
        <v>3149.25</v>
      </c>
      <c r="I62" s="15">
        <v>0</v>
      </c>
    </row>
    <row r="63" spans="1:9" s="11" customFormat="1" ht="13.5" customHeight="1">
      <c r="A63" s="32" t="s">
        <v>27</v>
      </c>
      <c r="B63" s="13" t="s">
        <v>47</v>
      </c>
      <c r="C63" s="12" t="s">
        <v>56</v>
      </c>
      <c r="D63" s="12" t="s">
        <v>74</v>
      </c>
      <c r="E63" s="12" t="s">
        <v>62</v>
      </c>
      <c r="F63" s="12"/>
      <c r="G63" s="14">
        <f>G64+G71</f>
        <v>564.608</v>
      </c>
      <c r="H63" s="14">
        <f>H64+H71</f>
        <v>203</v>
      </c>
      <c r="I63" s="14">
        <f>I64+I71</f>
        <v>203</v>
      </c>
    </row>
    <row r="64" spans="1:9" s="11" customFormat="1" ht="13.5" customHeight="1">
      <c r="A64" s="26" t="s">
        <v>28</v>
      </c>
      <c r="B64" s="7" t="s">
        <v>47</v>
      </c>
      <c r="C64" s="8" t="s">
        <v>56</v>
      </c>
      <c r="D64" s="8" t="s">
        <v>74</v>
      </c>
      <c r="E64" s="8" t="s">
        <v>99</v>
      </c>
      <c r="F64" s="8"/>
      <c r="G64" s="15">
        <f>G65</f>
        <v>562.5</v>
      </c>
      <c r="H64" s="15">
        <f>H65</f>
        <v>203</v>
      </c>
      <c r="I64" s="15">
        <f>I65</f>
        <v>203</v>
      </c>
    </row>
    <row r="65" spans="1:9" s="11" customFormat="1" ht="13.5" customHeight="1">
      <c r="A65" s="26" t="s">
        <v>28</v>
      </c>
      <c r="B65" s="7" t="s">
        <v>47</v>
      </c>
      <c r="C65" s="8" t="s">
        <v>56</v>
      </c>
      <c r="D65" s="8" t="s">
        <v>74</v>
      </c>
      <c r="E65" s="8" t="s">
        <v>65</v>
      </c>
      <c r="F65" s="8"/>
      <c r="G65" s="15">
        <f>G68+G66</f>
        <v>562.5</v>
      </c>
      <c r="H65" s="15">
        <f>H68+H66</f>
        <v>203</v>
      </c>
      <c r="I65" s="15">
        <f>I68+I66</f>
        <v>203</v>
      </c>
    </row>
    <row r="66" spans="1:9" s="11" customFormat="1" ht="16.5" customHeight="1">
      <c r="A66" s="26" t="s">
        <v>116</v>
      </c>
      <c r="B66" s="7" t="s">
        <v>47</v>
      </c>
      <c r="C66" s="8" t="s">
        <v>56</v>
      </c>
      <c r="D66" s="8" t="s">
        <v>74</v>
      </c>
      <c r="E66" s="8" t="s">
        <v>79</v>
      </c>
      <c r="F66" s="8"/>
      <c r="G66" s="15">
        <f>G67</f>
        <v>532.5</v>
      </c>
      <c r="H66" s="15">
        <f>H67</f>
        <v>203</v>
      </c>
      <c r="I66" s="15">
        <f>I67</f>
        <v>203</v>
      </c>
    </row>
    <row r="67" spans="1:9" s="11" customFormat="1" ht="17.25" customHeight="1">
      <c r="A67" s="26" t="s">
        <v>110</v>
      </c>
      <c r="B67" s="7" t="s">
        <v>47</v>
      </c>
      <c r="C67" s="8" t="s">
        <v>56</v>
      </c>
      <c r="D67" s="8" t="s">
        <v>74</v>
      </c>
      <c r="E67" s="8" t="s">
        <v>79</v>
      </c>
      <c r="F67" s="8" t="s">
        <v>64</v>
      </c>
      <c r="G67" s="15">
        <v>532.5</v>
      </c>
      <c r="H67" s="15">
        <v>203</v>
      </c>
      <c r="I67" s="15">
        <v>203</v>
      </c>
    </row>
    <row r="68" spans="1:9" s="11" customFormat="1" ht="18" customHeight="1">
      <c r="A68" s="26" t="s">
        <v>172</v>
      </c>
      <c r="B68" s="7" t="s">
        <v>47</v>
      </c>
      <c r="C68" s="8" t="s">
        <v>56</v>
      </c>
      <c r="D68" s="8" t="s">
        <v>74</v>
      </c>
      <c r="E68" s="8" t="s">
        <v>171</v>
      </c>
      <c r="F68" s="8"/>
      <c r="G68" s="15">
        <f>G69</f>
        <v>30</v>
      </c>
      <c r="H68" s="15">
        <f>H69</f>
        <v>0</v>
      </c>
      <c r="I68" s="15">
        <f>I69</f>
        <v>0</v>
      </c>
    </row>
    <row r="69" spans="1:9" s="11" customFormat="1" ht="16.5" customHeight="1">
      <c r="A69" s="26" t="s">
        <v>110</v>
      </c>
      <c r="B69" s="7" t="s">
        <v>47</v>
      </c>
      <c r="C69" s="8" t="s">
        <v>56</v>
      </c>
      <c r="D69" s="8" t="s">
        <v>74</v>
      </c>
      <c r="E69" s="8" t="s">
        <v>171</v>
      </c>
      <c r="F69" s="8" t="s">
        <v>64</v>
      </c>
      <c r="G69" s="15">
        <v>30</v>
      </c>
      <c r="H69" s="15">
        <v>0</v>
      </c>
      <c r="I69" s="15">
        <v>0</v>
      </c>
    </row>
    <row r="70" spans="1:9" s="11" customFormat="1" ht="22.5" customHeight="1">
      <c r="A70" s="53" t="s">
        <v>357</v>
      </c>
      <c r="B70" s="7" t="s">
        <v>47</v>
      </c>
      <c r="C70" s="8" t="s">
        <v>56</v>
      </c>
      <c r="D70" s="8" t="s">
        <v>74</v>
      </c>
      <c r="E70" s="8" t="s">
        <v>358</v>
      </c>
      <c r="F70" s="8"/>
      <c r="G70" s="15">
        <f>G71</f>
        <v>2.108</v>
      </c>
      <c r="H70" s="15">
        <f>H71</f>
        <v>0</v>
      </c>
      <c r="I70" s="15">
        <f>I71</f>
        <v>0</v>
      </c>
    </row>
    <row r="71" spans="1:9" s="11" customFormat="1" ht="16.5" customHeight="1">
      <c r="A71" s="53" t="s">
        <v>296</v>
      </c>
      <c r="B71" s="7" t="s">
        <v>47</v>
      </c>
      <c r="C71" s="8" t="s">
        <v>56</v>
      </c>
      <c r="D71" s="8" t="s">
        <v>74</v>
      </c>
      <c r="E71" s="8" t="s">
        <v>358</v>
      </c>
      <c r="F71" s="8" t="s">
        <v>298</v>
      </c>
      <c r="G71" s="63">
        <v>2.108</v>
      </c>
      <c r="H71" s="15">
        <v>0</v>
      </c>
      <c r="I71" s="15">
        <v>0</v>
      </c>
    </row>
    <row r="72" spans="1:9" s="11" customFormat="1" ht="15.75" customHeight="1">
      <c r="A72" s="24" t="s">
        <v>3</v>
      </c>
      <c r="B72" s="13" t="s">
        <v>47</v>
      </c>
      <c r="C72" s="12" t="s">
        <v>69</v>
      </c>
      <c r="D72" s="12" t="s">
        <v>57</v>
      </c>
      <c r="E72" s="12"/>
      <c r="F72" s="12"/>
      <c r="G72" s="14">
        <f>G73</f>
        <v>594.7</v>
      </c>
      <c r="H72" s="14">
        <f>H73</f>
        <v>594.7</v>
      </c>
      <c r="I72" s="14">
        <f>I73</f>
        <v>594.7</v>
      </c>
    </row>
    <row r="73" spans="1:9" s="11" customFormat="1" ht="15" customHeight="1">
      <c r="A73" s="24" t="s">
        <v>16</v>
      </c>
      <c r="B73" s="13" t="s">
        <v>47</v>
      </c>
      <c r="C73" s="12" t="s">
        <v>69</v>
      </c>
      <c r="D73" s="12" t="s">
        <v>73</v>
      </c>
      <c r="E73" s="8"/>
      <c r="F73" s="8"/>
      <c r="G73" s="15">
        <f>G77</f>
        <v>594.7</v>
      </c>
      <c r="H73" s="15">
        <f>H77</f>
        <v>594.7</v>
      </c>
      <c r="I73" s="15">
        <f>I77</f>
        <v>594.7</v>
      </c>
    </row>
    <row r="74" spans="1:9" s="11" customFormat="1" ht="18" customHeight="1">
      <c r="A74" s="26" t="s">
        <v>27</v>
      </c>
      <c r="B74" s="7" t="s">
        <v>47</v>
      </c>
      <c r="C74" s="8" t="s">
        <v>69</v>
      </c>
      <c r="D74" s="8" t="s">
        <v>73</v>
      </c>
      <c r="E74" s="8" t="s">
        <v>62</v>
      </c>
      <c r="F74" s="8"/>
      <c r="G74" s="15">
        <f aca="true" t="shared" si="7" ref="G74:I76">G75</f>
        <v>594.7</v>
      </c>
      <c r="H74" s="15">
        <f t="shared" si="7"/>
        <v>594.7</v>
      </c>
      <c r="I74" s="15">
        <f t="shared" si="7"/>
        <v>594.7</v>
      </c>
    </row>
    <row r="75" spans="1:9" s="11" customFormat="1" ht="15" customHeight="1">
      <c r="A75" s="26" t="s">
        <v>28</v>
      </c>
      <c r="B75" s="7" t="s">
        <v>47</v>
      </c>
      <c r="C75" s="8" t="s">
        <v>69</v>
      </c>
      <c r="D75" s="8" t="s">
        <v>73</v>
      </c>
      <c r="E75" s="8" t="s">
        <v>99</v>
      </c>
      <c r="F75" s="8"/>
      <c r="G75" s="15">
        <f t="shared" si="7"/>
        <v>594.7</v>
      </c>
      <c r="H75" s="15">
        <f t="shared" si="7"/>
        <v>594.7</v>
      </c>
      <c r="I75" s="15">
        <f t="shared" si="7"/>
        <v>594.7</v>
      </c>
    </row>
    <row r="76" spans="1:9" s="11" customFormat="1" ht="15" customHeight="1">
      <c r="A76" s="26" t="s">
        <v>28</v>
      </c>
      <c r="B76" s="7" t="s">
        <v>47</v>
      </c>
      <c r="C76" s="8" t="s">
        <v>69</v>
      </c>
      <c r="D76" s="8" t="s">
        <v>73</v>
      </c>
      <c r="E76" s="8" t="s">
        <v>65</v>
      </c>
      <c r="F76" s="8"/>
      <c r="G76" s="15">
        <f t="shared" si="7"/>
        <v>594.7</v>
      </c>
      <c r="H76" s="15">
        <f t="shared" si="7"/>
        <v>594.7</v>
      </c>
      <c r="I76" s="15">
        <f t="shared" si="7"/>
        <v>594.7</v>
      </c>
    </row>
    <row r="77" spans="1:9" s="11" customFormat="1" ht="25.5" customHeight="1">
      <c r="A77" s="26" t="s">
        <v>85</v>
      </c>
      <c r="B77" s="7" t="s">
        <v>47</v>
      </c>
      <c r="C77" s="8" t="s">
        <v>69</v>
      </c>
      <c r="D77" s="8" t="s">
        <v>73</v>
      </c>
      <c r="E77" s="8" t="s">
        <v>202</v>
      </c>
      <c r="F77" s="8"/>
      <c r="G77" s="15">
        <f>G78+G79</f>
        <v>594.7</v>
      </c>
      <c r="H77" s="15">
        <f>H78+H79</f>
        <v>594.7</v>
      </c>
      <c r="I77" s="15">
        <f>I78+I79</f>
        <v>594.7</v>
      </c>
    </row>
    <row r="78" spans="1:9" s="11" customFormat="1" ht="17.25" customHeight="1">
      <c r="A78" s="26" t="s">
        <v>126</v>
      </c>
      <c r="B78" s="7" t="s">
        <v>47</v>
      </c>
      <c r="C78" s="8" t="s">
        <v>69</v>
      </c>
      <c r="D78" s="8" t="s">
        <v>73</v>
      </c>
      <c r="E78" s="8" t="s">
        <v>202</v>
      </c>
      <c r="F78" s="8" t="s">
        <v>59</v>
      </c>
      <c r="G78" s="58">
        <v>584.7</v>
      </c>
      <c r="H78" s="58">
        <v>584.7</v>
      </c>
      <c r="I78" s="58">
        <v>584.7</v>
      </c>
    </row>
    <row r="79" spans="1:9" s="11" customFormat="1" ht="18.75" customHeight="1">
      <c r="A79" s="26" t="s">
        <v>110</v>
      </c>
      <c r="B79" s="7" t="s">
        <v>47</v>
      </c>
      <c r="C79" s="8" t="s">
        <v>69</v>
      </c>
      <c r="D79" s="8" t="s">
        <v>73</v>
      </c>
      <c r="E79" s="8" t="s">
        <v>202</v>
      </c>
      <c r="F79" s="8" t="s">
        <v>64</v>
      </c>
      <c r="G79" s="15">
        <v>10</v>
      </c>
      <c r="H79" s="15">
        <v>10</v>
      </c>
      <c r="I79" s="58">
        <v>10</v>
      </c>
    </row>
    <row r="80" spans="1:9" s="11" customFormat="1" ht="21" customHeight="1">
      <c r="A80" s="24" t="s">
        <v>10</v>
      </c>
      <c r="B80" s="13" t="s">
        <v>47</v>
      </c>
      <c r="C80" s="12" t="s">
        <v>73</v>
      </c>
      <c r="D80" s="12" t="s">
        <v>57</v>
      </c>
      <c r="E80" s="12"/>
      <c r="F80" s="12"/>
      <c r="G80" s="14">
        <f>G81+G87</f>
        <v>2336.775</v>
      </c>
      <c r="H80" s="14">
        <f>H81+H87</f>
        <v>2014.105</v>
      </c>
      <c r="I80" s="14">
        <f>I81+I87</f>
        <v>2094.5280000000002</v>
      </c>
    </row>
    <row r="81" spans="1:9" s="49" customFormat="1" ht="28.5" customHeight="1">
      <c r="A81" s="32" t="s">
        <v>373</v>
      </c>
      <c r="B81" s="13" t="s">
        <v>47</v>
      </c>
      <c r="C81" s="12" t="s">
        <v>73</v>
      </c>
      <c r="D81" s="12" t="s">
        <v>80</v>
      </c>
      <c r="E81" s="12"/>
      <c r="F81" s="12"/>
      <c r="G81" s="14">
        <f aca="true" t="shared" si="8" ref="G81:I85">G82</f>
        <v>400</v>
      </c>
      <c r="H81" s="14">
        <f t="shared" si="8"/>
        <v>0</v>
      </c>
      <c r="I81" s="14">
        <f t="shared" si="8"/>
        <v>0</v>
      </c>
    </row>
    <row r="82" spans="1:9" s="49" customFormat="1" ht="36" customHeight="1">
      <c r="A82" s="32" t="s">
        <v>316</v>
      </c>
      <c r="B82" s="13" t="s">
        <v>47</v>
      </c>
      <c r="C82" s="12" t="s">
        <v>73</v>
      </c>
      <c r="D82" s="12" t="s">
        <v>80</v>
      </c>
      <c r="E82" s="12" t="s">
        <v>158</v>
      </c>
      <c r="F82" s="12"/>
      <c r="G82" s="14">
        <f t="shared" si="8"/>
        <v>400</v>
      </c>
      <c r="H82" s="14">
        <f t="shared" si="8"/>
        <v>0</v>
      </c>
      <c r="I82" s="14">
        <f t="shared" si="8"/>
        <v>0</v>
      </c>
    </row>
    <row r="83" spans="1:9" s="11" customFormat="1" ht="26.25" customHeight="1">
      <c r="A83" s="26" t="s">
        <v>315</v>
      </c>
      <c r="B83" s="7" t="s">
        <v>47</v>
      </c>
      <c r="C83" s="8" t="s">
        <v>73</v>
      </c>
      <c r="D83" s="8" t="s">
        <v>80</v>
      </c>
      <c r="E83" s="8" t="s">
        <v>159</v>
      </c>
      <c r="F83" s="8"/>
      <c r="G83" s="15">
        <f t="shared" si="8"/>
        <v>400</v>
      </c>
      <c r="H83" s="15">
        <f t="shared" si="8"/>
        <v>0</v>
      </c>
      <c r="I83" s="15">
        <f t="shared" si="8"/>
        <v>0</v>
      </c>
    </row>
    <row r="84" spans="1:9" s="11" customFormat="1" ht="24" customHeight="1">
      <c r="A84" s="26" t="s">
        <v>197</v>
      </c>
      <c r="B84" s="7" t="s">
        <v>47</v>
      </c>
      <c r="C84" s="8" t="s">
        <v>73</v>
      </c>
      <c r="D84" s="8" t="s">
        <v>80</v>
      </c>
      <c r="E84" s="8" t="s">
        <v>160</v>
      </c>
      <c r="F84" s="8"/>
      <c r="G84" s="15">
        <f t="shared" si="8"/>
        <v>400</v>
      </c>
      <c r="H84" s="15">
        <f t="shared" si="8"/>
        <v>0</v>
      </c>
      <c r="I84" s="15">
        <f t="shared" si="8"/>
        <v>0</v>
      </c>
    </row>
    <row r="85" spans="1:9" s="11" customFormat="1" ht="18.75" customHeight="1">
      <c r="A85" s="26" t="s">
        <v>198</v>
      </c>
      <c r="B85" s="7" t="s">
        <v>47</v>
      </c>
      <c r="C85" s="8" t="s">
        <v>73</v>
      </c>
      <c r="D85" s="8" t="s">
        <v>80</v>
      </c>
      <c r="E85" s="8" t="s">
        <v>161</v>
      </c>
      <c r="F85" s="8"/>
      <c r="G85" s="15">
        <f t="shared" si="8"/>
        <v>400</v>
      </c>
      <c r="H85" s="15">
        <f t="shared" si="8"/>
        <v>0</v>
      </c>
      <c r="I85" s="15">
        <f t="shared" si="8"/>
        <v>0</v>
      </c>
    </row>
    <row r="86" spans="1:9" s="11" customFormat="1" ht="16.5" customHeight="1">
      <c r="A86" s="26" t="s">
        <v>110</v>
      </c>
      <c r="B86" s="7" t="s">
        <v>47</v>
      </c>
      <c r="C86" s="8" t="s">
        <v>73</v>
      </c>
      <c r="D86" s="8" t="s">
        <v>80</v>
      </c>
      <c r="E86" s="8" t="s">
        <v>161</v>
      </c>
      <c r="F86" s="8" t="s">
        <v>64</v>
      </c>
      <c r="G86" s="15">
        <v>400</v>
      </c>
      <c r="H86" s="15">
        <v>0</v>
      </c>
      <c r="I86" s="15">
        <v>0</v>
      </c>
    </row>
    <row r="87" spans="1:9" s="11" customFormat="1" ht="28.5" customHeight="1">
      <c r="A87" s="24" t="s">
        <v>25</v>
      </c>
      <c r="B87" s="13" t="s">
        <v>47</v>
      </c>
      <c r="C87" s="12" t="s">
        <v>73</v>
      </c>
      <c r="D87" s="12" t="s">
        <v>103</v>
      </c>
      <c r="E87" s="12"/>
      <c r="F87" s="12"/>
      <c r="G87" s="14">
        <f aca="true" t="shared" si="9" ref="G87:I90">G88</f>
        <v>1936.775</v>
      </c>
      <c r="H87" s="14">
        <f t="shared" si="9"/>
        <v>2014.105</v>
      </c>
      <c r="I87" s="14">
        <f t="shared" si="9"/>
        <v>2094.5280000000002</v>
      </c>
    </row>
    <row r="88" spans="1:9" s="11" customFormat="1" ht="18" customHeight="1">
      <c r="A88" s="26" t="s">
        <v>112</v>
      </c>
      <c r="B88" s="7" t="s">
        <v>47</v>
      </c>
      <c r="C88" s="8" t="s">
        <v>73</v>
      </c>
      <c r="D88" s="8" t="s">
        <v>103</v>
      </c>
      <c r="E88" s="8" t="s">
        <v>107</v>
      </c>
      <c r="F88" s="12"/>
      <c r="G88" s="15">
        <f t="shared" si="9"/>
        <v>1936.775</v>
      </c>
      <c r="H88" s="15">
        <f t="shared" si="9"/>
        <v>2014.105</v>
      </c>
      <c r="I88" s="15">
        <f t="shared" si="9"/>
        <v>2094.5280000000002</v>
      </c>
    </row>
    <row r="89" spans="1:9" s="11" customFormat="1" ht="17.25" customHeight="1">
      <c r="A89" s="26" t="s">
        <v>26</v>
      </c>
      <c r="B89" s="7" t="s">
        <v>47</v>
      </c>
      <c r="C89" s="8" t="s">
        <v>73</v>
      </c>
      <c r="D89" s="8" t="s">
        <v>103</v>
      </c>
      <c r="E89" s="8" t="s">
        <v>61</v>
      </c>
      <c r="F89" s="12"/>
      <c r="G89" s="15">
        <f t="shared" si="9"/>
        <v>1936.775</v>
      </c>
      <c r="H89" s="15">
        <f t="shared" si="9"/>
        <v>2014.105</v>
      </c>
      <c r="I89" s="15">
        <f t="shared" si="9"/>
        <v>2094.5280000000002</v>
      </c>
    </row>
    <row r="90" spans="1:9" s="11" customFormat="1" ht="15.75" customHeight="1">
      <c r="A90" s="26" t="s">
        <v>28</v>
      </c>
      <c r="B90" s="7" t="s">
        <v>47</v>
      </c>
      <c r="C90" s="8" t="s">
        <v>73</v>
      </c>
      <c r="D90" s="8" t="s">
        <v>103</v>
      </c>
      <c r="E90" s="8" t="s">
        <v>72</v>
      </c>
      <c r="F90" s="12"/>
      <c r="G90" s="15">
        <f t="shared" si="9"/>
        <v>1936.775</v>
      </c>
      <c r="H90" s="15">
        <f t="shared" si="9"/>
        <v>2014.105</v>
      </c>
      <c r="I90" s="15">
        <f t="shared" si="9"/>
        <v>2094.5280000000002</v>
      </c>
    </row>
    <row r="91" spans="1:9" s="11" customFormat="1" ht="16.5" customHeight="1">
      <c r="A91" s="26" t="s">
        <v>114</v>
      </c>
      <c r="B91" s="7" t="s">
        <v>47</v>
      </c>
      <c r="C91" s="8" t="s">
        <v>73</v>
      </c>
      <c r="D91" s="8" t="s">
        <v>103</v>
      </c>
      <c r="E91" s="8" t="s">
        <v>113</v>
      </c>
      <c r="F91" s="10"/>
      <c r="G91" s="15">
        <f>G92+G95</f>
        <v>1936.775</v>
      </c>
      <c r="H91" s="15">
        <f>H92+H95</f>
        <v>2014.105</v>
      </c>
      <c r="I91" s="15">
        <f>I92+I95</f>
        <v>2094.5280000000002</v>
      </c>
    </row>
    <row r="92" spans="1:9" s="11" customFormat="1" ht="24" customHeight="1">
      <c r="A92" s="26" t="s">
        <v>38</v>
      </c>
      <c r="B92" s="7" t="s">
        <v>47</v>
      </c>
      <c r="C92" s="8" t="s">
        <v>73</v>
      </c>
      <c r="D92" s="8" t="s">
        <v>103</v>
      </c>
      <c r="E92" s="8" t="s">
        <v>115</v>
      </c>
      <c r="F92" s="10"/>
      <c r="G92" s="15">
        <f>G93+G94</f>
        <v>1933.255</v>
      </c>
      <c r="H92" s="15">
        <f>H93+H94</f>
        <v>2010.585</v>
      </c>
      <c r="I92" s="15">
        <f>I93+I94</f>
        <v>2091.0080000000003</v>
      </c>
    </row>
    <row r="93" spans="1:9" s="11" customFormat="1" ht="19.5" customHeight="1">
      <c r="A93" s="26" t="s">
        <v>63</v>
      </c>
      <c r="B93" s="7" t="s">
        <v>47</v>
      </c>
      <c r="C93" s="8" t="s">
        <v>73</v>
      </c>
      <c r="D93" s="8" t="s">
        <v>103</v>
      </c>
      <c r="E93" s="8" t="s">
        <v>115</v>
      </c>
      <c r="F93" s="8" t="s">
        <v>59</v>
      </c>
      <c r="G93" s="58">
        <v>1836.595</v>
      </c>
      <c r="H93" s="58">
        <v>1910.055</v>
      </c>
      <c r="I93" s="58">
        <v>1986.458</v>
      </c>
    </row>
    <row r="94" spans="1:9" s="11" customFormat="1" ht="16.5" customHeight="1">
      <c r="A94" s="26" t="s">
        <v>110</v>
      </c>
      <c r="B94" s="7" t="s">
        <v>47</v>
      </c>
      <c r="C94" s="8" t="s">
        <v>73</v>
      </c>
      <c r="D94" s="8" t="s">
        <v>103</v>
      </c>
      <c r="E94" s="8" t="s">
        <v>115</v>
      </c>
      <c r="F94" s="8" t="s">
        <v>64</v>
      </c>
      <c r="G94" s="15">
        <v>96.66</v>
      </c>
      <c r="H94" s="15">
        <v>100.53</v>
      </c>
      <c r="I94" s="15">
        <v>104.55</v>
      </c>
    </row>
    <row r="95" spans="1:9" s="11" customFormat="1" ht="23.25" customHeight="1">
      <c r="A95" s="26" t="s">
        <v>173</v>
      </c>
      <c r="B95" s="7" t="s">
        <v>47</v>
      </c>
      <c r="C95" s="8" t="s">
        <v>73</v>
      </c>
      <c r="D95" s="8" t="s">
        <v>103</v>
      </c>
      <c r="E95" s="8" t="s">
        <v>174</v>
      </c>
      <c r="F95" s="8"/>
      <c r="G95" s="15">
        <f>G96</f>
        <v>3.52</v>
      </c>
      <c r="H95" s="15">
        <f>H96</f>
        <v>3.52</v>
      </c>
      <c r="I95" s="15">
        <f>I96</f>
        <v>3.52</v>
      </c>
    </row>
    <row r="96" spans="1:9" s="11" customFormat="1" ht="17.25" customHeight="1">
      <c r="A96" s="26" t="s">
        <v>110</v>
      </c>
      <c r="B96" s="7" t="s">
        <v>47</v>
      </c>
      <c r="C96" s="8" t="s">
        <v>73</v>
      </c>
      <c r="D96" s="8" t="s">
        <v>103</v>
      </c>
      <c r="E96" s="8" t="s">
        <v>174</v>
      </c>
      <c r="F96" s="8" t="s">
        <v>64</v>
      </c>
      <c r="G96" s="58">
        <v>3.52</v>
      </c>
      <c r="H96" s="58">
        <v>3.52</v>
      </c>
      <c r="I96" s="58">
        <v>3.52</v>
      </c>
    </row>
    <row r="97" spans="1:9" s="11" customFormat="1" ht="18" customHeight="1">
      <c r="A97" s="24" t="s">
        <v>4</v>
      </c>
      <c r="B97" s="13" t="s">
        <v>47</v>
      </c>
      <c r="C97" s="12" t="s">
        <v>58</v>
      </c>
      <c r="D97" s="12" t="s">
        <v>57</v>
      </c>
      <c r="E97" s="12"/>
      <c r="F97" s="12"/>
      <c r="G97" s="14">
        <f>G98+G117</f>
        <v>7655.272</v>
      </c>
      <c r="H97" s="14">
        <f>H98+H117</f>
        <v>1719.38</v>
      </c>
      <c r="I97" s="14">
        <f>I98+I117</f>
        <v>1719.3836</v>
      </c>
    </row>
    <row r="98" spans="1:9" s="11" customFormat="1" ht="16.5" customHeight="1">
      <c r="A98" s="24" t="s">
        <v>111</v>
      </c>
      <c r="B98" s="13" t="s">
        <v>47</v>
      </c>
      <c r="C98" s="12" t="s">
        <v>58</v>
      </c>
      <c r="D98" s="12" t="s">
        <v>106</v>
      </c>
      <c r="E98" s="12"/>
      <c r="F98" s="12"/>
      <c r="G98" s="46">
        <f>G99+G104</f>
        <v>4748.222</v>
      </c>
      <c r="H98" s="46">
        <f>H99+H104</f>
        <v>1719.38</v>
      </c>
      <c r="I98" s="46">
        <f>I99+I104</f>
        <v>1719.3836</v>
      </c>
    </row>
    <row r="99" spans="1:9" s="11" customFormat="1" ht="27" customHeight="1">
      <c r="A99" s="32" t="s">
        <v>178</v>
      </c>
      <c r="B99" s="13" t="s">
        <v>47</v>
      </c>
      <c r="C99" s="12" t="s">
        <v>58</v>
      </c>
      <c r="D99" s="12" t="s">
        <v>106</v>
      </c>
      <c r="E99" s="12" t="s">
        <v>196</v>
      </c>
      <c r="F99" s="12"/>
      <c r="G99" s="46">
        <f aca="true" t="shared" si="10" ref="G99:I100">G100</f>
        <v>2195.462</v>
      </c>
      <c r="H99" s="46">
        <f t="shared" si="10"/>
        <v>0</v>
      </c>
      <c r="I99" s="46">
        <f t="shared" si="10"/>
        <v>0</v>
      </c>
    </row>
    <row r="100" spans="1:9" s="11" customFormat="1" ht="23.25" customHeight="1">
      <c r="A100" s="26" t="s">
        <v>162</v>
      </c>
      <c r="B100" s="7" t="s">
        <v>47</v>
      </c>
      <c r="C100" s="8" t="s">
        <v>58</v>
      </c>
      <c r="D100" s="8" t="s">
        <v>106</v>
      </c>
      <c r="E100" s="8" t="s">
        <v>203</v>
      </c>
      <c r="F100" s="8"/>
      <c r="G100" s="47">
        <f t="shared" si="10"/>
        <v>2195.462</v>
      </c>
      <c r="H100" s="47">
        <f t="shared" si="10"/>
        <v>0</v>
      </c>
      <c r="I100" s="47">
        <f t="shared" si="10"/>
        <v>0</v>
      </c>
    </row>
    <row r="101" spans="1:9" s="11" customFormat="1" ht="17.25" customHeight="1">
      <c r="A101" s="26" t="s">
        <v>163</v>
      </c>
      <c r="B101" s="7" t="s">
        <v>47</v>
      </c>
      <c r="C101" s="8" t="s">
        <v>58</v>
      </c>
      <c r="D101" s="8" t="s">
        <v>106</v>
      </c>
      <c r="E101" s="8" t="s">
        <v>204</v>
      </c>
      <c r="F101" s="8"/>
      <c r="G101" s="47">
        <f>G102</f>
        <v>2195.462</v>
      </c>
      <c r="H101" s="47">
        <f>H102+H103</f>
        <v>0</v>
      </c>
      <c r="I101" s="47">
        <f>I102+I103</f>
        <v>0</v>
      </c>
    </row>
    <row r="102" spans="1:9" s="11" customFormat="1" ht="15.75" customHeight="1">
      <c r="A102" s="26" t="s">
        <v>164</v>
      </c>
      <c r="B102" s="7" t="s">
        <v>47</v>
      </c>
      <c r="C102" s="8" t="s">
        <v>58</v>
      </c>
      <c r="D102" s="8" t="s">
        <v>106</v>
      </c>
      <c r="E102" s="8" t="s">
        <v>205</v>
      </c>
      <c r="F102" s="8"/>
      <c r="G102" s="47">
        <f>G103</f>
        <v>2195.462</v>
      </c>
      <c r="H102" s="47">
        <f>H103</f>
        <v>0</v>
      </c>
      <c r="I102" s="47">
        <f>I103</f>
        <v>0</v>
      </c>
    </row>
    <row r="103" spans="1:9" s="11" customFormat="1" ht="16.5" customHeight="1">
      <c r="A103" s="26" t="s">
        <v>88</v>
      </c>
      <c r="B103" s="7" t="s">
        <v>47</v>
      </c>
      <c r="C103" s="8" t="s">
        <v>58</v>
      </c>
      <c r="D103" s="8" t="s">
        <v>106</v>
      </c>
      <c r="E103" s="8" t="s">
        <v>205</v>
      </c>
      <c r="F103" s="8" t="s">
        <v>84</v>
      </c>
      <c r="G103" s="47">
        <v>2195.462</v>
      </c>
      <c r="H103" s="47">
        <v>0</v>
      </c>
      <c r="I103" s="47">
        <v>0</v>
      </c>
    </row>
    <row r="104" spans="1:9" ht="36" customHeight="1">
      <c r="A104" s="32" t="s">
        <v>287</v>
      </c>
      <c r="B104" s="13" t="s">
        <v>47</v>
      </c>
      <c r="C104" s="12" t="s">
        <v>58</v>
      </c>
      <c r="D104" s="12" t="s">
        <v>106</v>
      </c>
      <c r="E104" s="12" t="s">
        <v>100</v>
      </c>
      <c r="F104" s="12"/>
      <c r="G104" s="14">
        <f aca="true" t="shared" si="11" ref="G104:I105">G105</f>
        <v>2552.76</v>
      </c>
      <c r="H104" s="14">
        <f t="shared" si="11"/>
        <v>1719.38</v>
      </c>
      <c r="I104" s="14">
        <f t="shared" si="11"/>
        <v>1719.3836</v>
      </c>
    </row>
    <row r="105" spans="1:9" ht="25.5" customHeight="1">
      <c r="A105" s="26" t="s">
        <v>86</v>
      </c>
      <c r="B105" s="7" t="s">
        <v>47</v>
      </c>
      <c r="C105" s="8" t="s">
        <v>58</v>
      </c>
      <c r="D105" s="8" t="s">
        <v>106</v>
      </c>
      <c r="E105" s="8" t="s">
        <v>101</v>
      </c>
      <c r="F105" s="8"/>
      <c r="G105" s="15">
        <f t="shared" si="11"/>
        <v>2552.76</v>
      </c>
      <c r="H105" s="15">
        <f t="shared" si="11"/>
        <v>1719.38</v>
      </c>
      <c r="I105" s="15">
        <f t="shared" si="11"/>
        <v>1719.3836</v>
      </c>
    </row>
    <row r="106" spans="1:9" ht="27.75" customHeight="1">
      <c r="A106" s="26" t="s">
        <v>87</v>
      </c>
      <c r="B106" s="7" t="s">
        <v>47</v>
      </c>
      <c r="C106" s="8" t="s">
        <v>58</v>
      </c>
      <c r="D106" s="8" t="s">
        <v>106</v>
      </c>
      <c r="E106" s="8" t="s">
        <v>102</v>
      </c>
      <c r="F106" s="8"/>
      <c r="G106" s="15">
        <f>G107+G109+G112+G114+G116</f>
        <v>2552.76</v>
      </c>
      <c r="H106" s="15">
        <f>H107+H109+H112+H114+H116</f>
        <v>1719.38</v>
      </c>
      <c r="I106" s="15">
        <f>I107+I109+I112+I114+I116</f>
        <v>1719.3836</v>
      </c>
    </row>
    <row r="107" spans="1:9" s="11" customFormat="1" ht="15.75" customHeight="1">
      <c r="A107" s="26" t="s">
        <v>199</v>
      </c>
      <c r="B107" s="7" t="s">
        <v>47</v>
      </c>
      <c r="C107" s="8" t="s">
        <v>58</v>
      </c>
      <c r="D107" s="8" t="s">
        <v>106</v>
      </c>
      <c r="E107" s="8" t="s">
        <v>125</v>
      </c>
      <c r="F107" s="8"/>
      <c r="G107" s="15">
        <f>G108</f>
        <v>2252.76</v>
      </c>
      <c r="H107" s="15">
        <f>H108</f>
        <v>1419.38</v>
      </c>
      <c r="I107" s="15">
        <f>I108</f>
        <v>1419.3836</v>
      </c>
    </row>
    <row r="108" spans="1:9" s="11" customFormat="1" ht="18.75" customHeight="1">
      <c r="A108" s="26" t="s">
        <v>110</v>
      </c>
      <c r="B108" s="7" t="s">
        <v>47</v>
      </c>
      <c r="C108" s="8" t="s">
        <v>58</v>
      </c>
      <c r="D108" s="8" t="s">
        <v>106</v>
      </c>
      <c r="E108" s="8" t="s">
        <v>125</v>
      </c>
      <c r="F108" s="8" t="s">
        <v>64</v>
      </c>
      <c r="G108" s="58">
        <v>2252.76</v>
      </c>
      <c r="H108" s="15">
        <v>1419.38</v>
      </c>
      <c r="I108" s="15">
        <v>1419.3836</v>
      </c>
    </row>
    <row r="109" spans="1:9" ht="23.25" customHeight="1">
      <c r="A109" s="26" t="s">
        <v>200</v>
      </c>
      <c r="B109" s="7" t="s">
        <v>47</v>
      </c>
      <c r="C109" s="8" t="s">
        <v>58</v>
      </c>
      <c r="D109" s="8" t="s">
        <v>106</v>
      </c>
      <c r="E109" s="8" t="s">
        <v>142</v>
      </c>
      <c r="F109" s="8"/>
      <c r="G109" s="15">
        <f>G110</f>
        <v>100</v>
      </c>
      <c r="H109" s="15">
        <f>H110</f>
        <v>100</v>
      </c>
      <c r="I109" s="15">
        <f>I110</f>
        <v>100</v>
      </c>
    </row>
    <row r="110" spans="1:9" ht="18" customHeight="1">
      <c r="A110" s="26" t="s">
        <v>110</v>
      </c>
      <c r="B110" s="7" t="s">
        <v>47</v>
      </c>
      <c r="C110" s="8" t="s">
        <v>58</v>
      </c>
      <c r="D110" s="8" t="s">
        <v>106</v>
      </c>
      <c r="E110" s="8" t="s">
        <v>142</v>
      </c>
      <c r="F110" s="8" t="s">
        <v>64</v>
      </c>
      <c r="G110" s="15">
        <v>100</v>
      </c>
      <c r="H110" s="15">
        <v>100</v>
      </c>
      <c r="I110" s="15">
        <v>100</v>
      </c>
    </row>
    <row r="111" spans="1:9" ht="18" customHeight="1">
      <c r="A111" s="26" t="s">
        <v>288</v>
      </c>
      <c r="B111" s="7" t="s">
        <v>47</v>
      </c>
      <c r="C111" s="8" t="s">
        <v>58</v>
      </c>
      <c r="D111" s="8" t="s">
        <v>106</v>
      </c>
      <c r="E111" s="8" t="s">
        <v>317</v>
      </c>
      <c r="F111" s="8"/>
      <c r="G111" s="15">
        <f>G112</f>
        <v>90</v>
      </c>
      <c r="H111" s="15">
        <f>H112</f>
        <v>90</v>
      </c>
      <c r="I111" s="15">
        <f>I112</f>
        <v>90</v>
      </c>
    </row>
    <row r="112" spans="1:9" ht="18" customHeight="1">
      <c r="A112" s="26" t="s">
        <v>88</v>
      </c>
      <c r="B112" s="7" t="s">
        <v>47</v>
      </c>
      <c r="C112" s="8" t="s">
        <v>58</v>
      </c>
      <c r="D112" s="8" t="s">
        <v>106</v>
      </c>
      <c r="E112" s="8" t="s">
        <v>317</v>
      </c>
      <c r="F112" s="8" t="s">
        <v>84</v>
      </c>
      <c r="G112" s="15">
        <v>90</v>
      </c>
      <c r="H112" s="15">
        <v>90</v>
      </c>
      <c r="I112" s="15">
        <v>90</v>
      </c>
    </row>
    <row r="113" spans="1:9" ht="18" customHeight="1">
      <c r="A113" s="26" t="s">
        <v>269</v>
      </c>
      <c r="B113" s="7" t="s">
        <v>47</v>
      </c>
      <c r="C113" s="8" t="s">
        <v>58</v>
      </c>
      <c r="D113" s="8" t="s">
        <v>106</v>
      </c>
      <c r="E113" s="8" t="s">
        <v>318</v>
      </c>
      <c r="F113" s="8"/>
      <c r="G113" s="15">
        <f>G114</f>
        <v>100</v>
      </c>
      <c r="H113" s="15">
        <f>H114</f>
        <v>100</v>
      </c>
      <c r="I113" s="15">
        <f>I114</f>
        <v>100</v>
      </c>
    </row>
    <row r="114" spans="1:9" ht="18" customHeight="1">
      <c r="A114" s="26" t="s">
        <v>110</v>
      </c>
      <c r="B114" s="7" t="s">
        <v>47</v>
      </c>
      <c r="C114" s="8" t="s">
        <v>58</v>
      </c>
      <c r="D114" s="8" t="s">
        <v>106</v>
      </c>
      <c r="E114" s="8" t="s">
        <v>318</v>
      </c>
      <c r="F114" s="8" t="s">
        <v>64</v>
      </c>
      <c r="G114" s="15">
        <v>100</v>
      </c>
      <c r="H114" s="15">
        <v>100</v>
      </c>
      <c r="I114" s="15">
        <v>100</v>
      </c>
    </row>
    <row r="115" spans="1:9" ht="18" customHeight="1">
      <c r="A115" s="26" t="s">
        <v>270</v>
      </c>
      <c r="B115" s="7" t="s">
        <v>47</v>
      </c>
      <c r="C115" s="8" t="s">
        <v>58</v>
      </c>
      <c r="D115" s="8" t="s">
        <v>106</v>
      </c>
      <c r="E115" s="8" t="s">
        <v>319</v>
      </c>
      <c r="F115" s="8"/>
      <c r="G115" s="15">
        <f>G116</f>
        <v>10</v>
      </c>
      <c r="H115" s="15">
        <f>H116</f>
        <v>10</v>
      </c>
      <c r="I115" s="15">
        <f>I116</f>
        <v>10</v>
      </c>
    </row>
    <row r="116" spans="1:9" ht="18" customHeight="1">
      <c r="A116" s="26" t="s">
        <v>110</v>
      </c>
      <c r="B116" s="7" t="s">
        <v>47</v>
      </c>
      <c r="C116" s="8" t="s">
        <v>58</v>
      </c>
      <c r="D116" s="8" t="s">
        <v>106</v>
      </c>
      <c r="E116" s="8" t="s">
        <v>319</v>
      </c>
      <c r="F116" s="8" t="s">
        <v>64</v>
      </c>
      <c r="G116" s="15">
        <v>10</v>
      </c>
      <c r="H116" s="15">
        <v>10</v>
      </c>
      <c r="I116" s="15">
        <v>10</v>
      </c>
    </row>
    <row r="117" spans="1:9" s="11" customFormat="1" ht="18" customHeight="1">
      <c r="A117" s="24" t="s">
        <v>179</v>
      </c>
      <c r="B117" s="13" t="s">
        <v>47</v>
      </c>
      <c r="C117" s="12" t="s">
        <v>58</v>
      </c>
      <c r="D117" s="12" t="s">
        <v>78</v>
      </c>
      <c r="E117" s="12"/>
      <c r="F117" s="12"/>
      <c r="G117" s="14">
        <f>G118+G123</f>
        <v>2907.05</v>
      </c>
      <c r="H117" s="14">
        <f aca="true" t="shared" si="12" ref="G117:I121">H118</f>
        <v>0</v>
      </c>
      <c r="I117" s="14">
        <f t="shared" si="12"/>
        <v>0</v>
      </c>
    </row>
    <row r="118" spans="1:9" s="11" customFormat="1" ht="16.5" customHeight="1">
      <c r="A118" s="35" t="s">
        <v>27</v>
      </c>
      <c r="B118" s="13" t="s">
        <v>47</v>
      </c>
      <c r="C118" s="8" t="s">
        <v>58</v>
      </c>
      <c r="D118" s="8" t="s">
        <v>78</v>
      </c>
      <c r="E118" s="8" t="s">
        <v>62</v>
      </c>
      <c r="F118" s="12"/>
      <c r="G118" s="14">
        <f t="shared" si="12"/>
        <v>2340</v>
      </c>
      <c r="H118" s="14">
        <f t="shared" si="12"/>
        <v>0</v>
      </c>
      <c r="I118" s="14">
        <f t="shared" si="12"/>
        <v>0</v>
      </c>
    </row>
    <row r="119" spans="1:9" s="11" customFormat="1" ht="18.75" customHeight="1">
      <c r="A119" s="35" t="s">
        <v>28</v>
      </c>
      <c r="B119" s="7" t="s">
        <v>47</v>
      </c>
      <c r="C119" s="8" t="s">
        <v>58</v>
      </c>
      <c r="D119" s="8" t="s">
        <v>78</v>
      </c>
      <c r="E119" s="8" t="s">
        <v>99</v>
      </c>
      <c r="F119" s="12"/>
      <c r="G119" s="14">
        <f t="shared" si="12"/>
        <v>2340</v>
      </c>
      <c r="H119" s="14">
        <f t="shared" si="12"/>
        <v>0</v>
      </c>
      <c r="I119" s="14">
        <f t="shared" si="12"/>
        <v>0</v>
      </c>
    </row>
    <row r="120" spans="1:9" s="11" customFormat="1" ht="18" customHeight="1">
      <c r="A120" s="35" t="s">
        <v>28</v>
      </c>
      <c r="B120" s="7" t="s">
        <v>47</v>
      </c>
      <c r="C120" s="8" t="s">
        <v>58</v>
      </c>
      <c r="D120" s="8" t="s">
        <v>78</v>
      </c>
      <c r="E120" s="8" t="s">
        <v>65</v>
      </c>
      <c r="F120" s="12"/>
      <c r="G120" s="14">
        <f t="shared" si="12"/>
        <v>2340</v>
      </c>
      <c r="H120" s="14">
        <f t="shared" si="12"/>
        <v>0</v>
      </c>
      <c r="I120" s="14">
        <f t="shared" si="12"/>
        <v>0</v>
      </c>
    </row>
    <row r="121" spans="1:9" s="11" customFormat="1" ht="12.75" customHeight="1">
      <c r="A121" s="36" t="s">
        <v>180</v>
      </c>
      <c r="B121" s="7" t="s">
        <v>47</v>
      </c>
      <c r="C121" s="8" t="s">
        <v>58</v>
      </c>
      <c r="D121" s="8" t="s">
        <v>78</v>
      </c>
      <c r="E121" s="8" t="s">
        <v>207</v>
      </c>
      <c r="F121" s="8"/>
      <c r="G121" s="15">
        <f t="shared" si="12"/>
        <v>2340</v>
      </c>
      <c r="H121" s="15">
        <f t="shared" si="12"/>
        <v>0</v>
      </c>
      <c r="I121" s="15">
        <f t="shared" si="12"/>
        <v>0</v>
      </c>
    </row>
    <row r="122" spans="1:9" s="11" customFormat="1" ht="21" customHeight="1">
      <c r="A122" s="26" t="s">
        <v>110</v>
      </c>
      <c r="B122" s="16" t="s">
        <v>47</v>
      </c>
      <c r="C122" s="8" t="s">
        <v>58</v>
      </c>
      <c r="D122" s="8" t="s">
        <v>78</v>
      </c>
      <c r="E122" s="8" t="s">
        <v>207</v>
      </c>
      <c r="F122" s="8" t="s">
        <v>64</v>
      </c>
      <c r="G122" s="15">
        <v>2340</v>
      </c>
      <c r="H122" s="15">
        <v>0</v>
      </c>
      <c r="I122" s="15">
        <v>0</v>
      </c>
    </row>
    <row r="123" spans="1:9" s="11" customFormat="1" ht="21" customHeight="1">
      <c r="A123" s="37" t="s">
        <v>326</v>
      </c>
      <c r="B123" s="7" t="s">
        <v>47</v>
      </c>
      <c r="C123" s="8" t="s">
        <v>58</v>
      </c>
      <c r="D123" s="8" t="s">
        <v>78</v>
      </c>
      <c r="E123" s="8" t="s">
        <v>191</v>
      </c>
      <c r="F123" s="8"/>
      <c r="G123" s="15">
        <f>G124</f>
        <v>567.05</v>
      </c>
      <c r="H123" s="15">
        <v>0</v>
      </c>
      <c r="I123" s="15">
        <v>0</v>
      </c>
    </row>
    <row r="124" spans="1:9" s="11" customFormat="1" ht="21" customHeight="1">
      <c r="A124" s="26" t="s">
        <v>291</v>
      </c>
      <c r="B124" s="7" t="s">
        <v>47</v>
      </c>
      <c r="C124" s="8" t="s">
        <v>58</v>
      </c>
      <c r="D124" s="8" t="s">
        <v>78</v>
      </c>
      <c r="E124" s="8" t="s">
        <v>293</v>
      </c>
      <c r="F124" s="8"/>
      <c r="G124" s="15">
        <f>G125</f>
        <v>567.05</v>
      </c>
      <c r="H124" s="15">
        <v>0</v>
      </c>
      <c r="I124" s="15">
        <v>0</v>
      </c>
    </row>
    <row r="125" spans="1:9" s="11" customFormat="1" ht="34.5" customHeight="1">
      <c r="A125" s="26" t="s">
        <v>292</v>
      </c>
      <c r="B125" s="7" t="s">
        <v>47</v>
      </c>
      <c r="C125" s="8" t="s">
        <v>58</v>
      </c>
      <c r="D125" s="8" t="s">
        <v>78</v>
      </c>
      <c r="E125" s="8" t="s">
        <v>294</v>
      </c>
      <c r="F125" s="8"/>
      <c r="G125" s="15">
        <f>G126</f>
        <v>567.05</v>
      </c>
      <c r="H125" s="15">
        <v>0</v>
      </c>
      <c r="I125" s="15">
        <v>0</v>
      </c>
    </row>
    <row r="126" spans="1:9" s="11" customFormat="1" ht="21" customHeight="1">
      <c r="A126" s="35" t="s">
        <v>180</v>
      </c>
      <c r="B126" s="7" t="s">
        <v>47</v>
      </c>
      <c r="C126" s="8" t="s">
        <v>58</v>
      </c>
      <c r="D126" s="8" t="s">
        <v>78</v>
      </c>
      <c r="E126" s="8" t="s">
        <v>295</v>
      </c>
      <c r="F126" s="8"/>
      <c r="G126" s="15">
        <f>G127</f>
        <v>567.05</v>
      </c>
      <c r="H126" s="15">
        <v>0</v>
      </c>
      <c r="I126" s="15">
        <v>0</v>
      </c>
    </row>
    <row r="127" spans="1:9" s="11" customFormat="1" ht="21" customHeight="1">
      <c r="A127" s="35" t="s">
        <v>110</v>
      </c>
      <c r="B127" s="7" t="s">
        <v>47</v>
      </c>
      <c r="C127" s="8" t="s">
        <v>58</v>
      </c>
      <c r="D127" s="8" t="s">
        <v>78</v>
      </c>
      <c r="E127" s="8" t="s">
        <v>295</v>
      </c>
      <c r="F127" s="8" t="s">
        <v>64</v>
      </c>
      <c r="G127" s="63">
        <v>567.05</v>
      </c>
      <c r="H127" s="15">
        <v>0</v>
      </c>
      <c r="I127" s="15">
        <v>0</v>
      </c>
    </row>
    <row r="128" spans="1:9" s="11" customFormat="1" ht="18" customHeight="1">
      <c r="A128" s="24" t="s">
        <v>166</v>
      </c>
      <c r="B128" s="13" t="s">
        <v>47</v>
      </c>
      <c r="C128" s="12" t="s">
        <v>83</v>
      </c>
      <c r="D128" s="12" t="s">
        <v>57</v>
      </c>
      <c r="E128" s="12"/>
      <c r="F128" s="12"/>
      <c r="G128" s="14">
        <f>G129+G148+G186+G226</f>
        <v>485887.3684699999</v>
      </c>
      <c r="H128" s="14">
        <f>H129+H148+H186+H226</f>
        <v>84352.52352</v>
      </c>
      <c r="I128" s="14">
        <f>I129+I148+I186+I226</f>
        <v>17950.218</v>
      </c>
    </row>
    <row r="129" spans="1:9" s="11" customFormat="1" ht="14.25" customHeight="1">
      <c r="A129" s="24" t="s">
        <v>24</v>
      </c>
      <c r="B129" s="13" t="s">
        <v>47</v>
      </c>
      <c r="C129" s="20" t="s">
        <v>83</v>
      </c>
      <c r="D129" s="20" t="s">
        <v>56</v>
      </c>
      <c r="E129" s="20"/>
      <c r="F129" s="20"/>
      <c r="G129" s="14">
        <f>G130+G137</f>
        <v>140610.35109999997</v>
      </c>
      <c r="H129" s="14">
        <f>H130+H137</f>
        <v>58968.4994</v>
      </c>
      <c r="I129" s="14">
        <f>I130+I137</f>
        <v>0</v>
      </c>
    </row>
    <row r="130" spans="1:9" s="11" customFormat="1" ht="27" customHeight="1">
      <c r="A130" s="37" t="s">
        <v>326</v>
      </c>
      <c r="B130" s="13" t="s">
        <v>47</v>
      </c>
      <c r="C130" s="12" t="s">
        <v>83</v>
      </c>
      <c r="D130" s="12" t="s">
        <v>56</v>
      </c>
      <c r="E130" s="12" t="s">
        <v>191</v>
      </c>
      <c r="F130" s="8"/>
      <c r="G130" s="14">
        <f aca="true" t="shared" si="13" ref="G130:I131">G131</f>
        <v>541.36</v>
      </c>
      <c r="H130" s="14">
        <f t="shared" si="13"/>
        <v>0</v>
      </c>
      <c r="I130" s="14">
        <f t="shared" si="13"/>
        <v>0</v>
      </c>
    </row>
    <row r="131" spans="1:9" s="11" customFormat="1" ht="16.5" customHeight="1">
      <c r="A131" s="26" t="s">
        <v>289</v>
      </c>
      <c r="B131" s="7" t="s">
        <v>47</v>
      </c>
      <c r="C131" s="8" t="s">
        <v>83</v>
      </c>
      <c r="D131" s="8" t="s">
        <v>56</v>
      </c>
      <c r="E131" s="8" t="s">
        <v>192</v>
      </c>
      <c r="F131" s="8"/>
      <c r="G131" s="14">
        <f t="shared" si="13"/>
        <v>541.36</v>
      </c>
      <c r="H131" s="14">
        <f t="shared" si="13"/>
        <v>0</v>
      </c>
      <c r="I131" s="14">
        <f t="shared" si="13"/>
        <v>0</v>
      </c>
    </row>
    <row r="132" spans="1:9" s="11" customFormat="1" ht="23.25" customHeight="1">
      <c r="A132" s="34" t="s">
        <v>190</v>
      </c>
      <c r="B132" s="7" t="s">
        <v>47</v>
      </c>
      <c r="C132" s="8" t="s">
        <v>83</v>
      </c>
      <c r="D132" s="8" t="s">
        <v>56</v>
      </c>
      <c r="E132" s="8" t="s">
        <v>193</v>
      </c>
      <c r="F132" s="8"/>
      <c r="G132" s="15">
        <f>G135+G134</f>
        <v>541.36</v>
      </c>
      <c r="H132" s="15">
        <f>H135</f>
        <v>0</v>
      </c>
      <c r="I132" s="15">
        <f>I135</f>
        <v>0</v>
      </c>
    </row>
    <row r="133" spans="1:9" s="11" customFormat="1" ht="23.25" customHeight="1">
      <c r="A133" s="53" t="s">
        <v>31</v>
      </c>
      <c r="B133" s="7" t="s">
        <v>47</v>
      </c>
      <c r="C133" s="8" t="s">
        <v>83</v>
      </c>
      <c r="D133" s="8" t="s">
        <v>56</v>
      </c>
      <c r="E133" s="8" t="s">
        <v>194</v>
      </c>
      <c r="F133" s="8"/>
      <c r="G133" s="15">
        <f>G134</f>
        <v>66.36</v>
      </c>
      <c r="H133" s="15">
        <v>0</v>
      </c>
      <c r="I133" s="15">
        <v>0</v>
      </c>
    </row>
    <row r="134" spans="1:9" s="11" customFormat="1" ht="23.25" customHeight="1">
      <c r="A134" s="53" t="s">
        <v>110</v>
      </c>
      <c r="B134" s="7" t="s">
        <v>47</v>
      </c>
      <c r="C134" s="8" t="s">
        <v>83</v>
      </c>
      <c r="D134" s="8" t="s">
        <v>56</v>
      </c>
      <c r="E134" s="8" t="s">
        <v>194</v>
      </c>
      <c r="F134" s="8" t="s">
        <v>64</v>
      </c>
      <c r="G134" s="63">
        <v>66.36</v>
      </c>
      <c r="H134" s="15">
        <v>0</v>
      </c>
      <c r="I134" s="15">
        <v>0</v>
      </c>
    </row>
    <row r="135" spans="1:9" s="11" customFormat="1" ht="26.25" customHeight="1">
      <c r="A135" s="26" t="s">
        <v>109</v>
      </c>
      <c r="B135" s="7" t="s">
        <v>47</v>
      </c>
      <c r="C135" s="8" t="s">
        <v>83</v>
      </c>
      <c r="D135" s="8" t="s">
        <v>56</v>
      </c>
      <c r="E135" s="8" t="s">
        <v>195</v>
      </c>
      <c r="F135" s="8"/>
      <c r="G135" s="15">
        <v>475</v>
      </c>
      <c r="H135" s="15">
        <v>0</v>
      </c>
      <c r="I135" s="15">
        <f>I136</f>
        <v>0</v>
      </c>
    </row>
    <row r="136" spans="1:9" s="11" customFormat="1" ht="15.75" customHeight="1">
      <c r="A136" s="26" t="s">
        <v>110</v>
      </c>
      <c r="B136" s="7" t="s">
        <v>47</v>
      </c>
      <c r="C136" s="8" t="s">
        <v>83</v>
      </c>
      <c r="D136" s="8" t="s">
        <v>56</v>
      </c>
      <c r="E136" s="8" t="s">
        <v>195</v>
      </c>
      <c r="F136" s="8" t="s">
        <v>64</v>
      </c>
      <c r="G136" s="15">
        <v>475</v>
      </c>
      <c r="H136" s="15">
        <v>0</v>
      </c>
      <c r="I136" s="15">
        <v>0</v>
      </c>
    </row>
    <row r="137" spans="1:9" s="11" customFormat="1" ht="36.75" customHeight="1">
      <c r="A137" s="37" t="s">
        <v>238</v>
      </c>
      <c r="B137" s="7" t="s">
        <v>47</v>
      </c>
      <c r="C137" s="8" t="s">
        <v>83</v>
      </c>
      <c r="D137" s="8" t="s">
        <v>56</v>
      </c>
      <c r="E137" s="12" t="s">
        <v>211</v>
      </c>
      <c r="F137" s="8"/>
      <c r="G137" s="14">
        <f>G138</f>
        <v>140068.99109999998</v>
      </c>
      <c r="H137" s="14">
        <f>H144</f>
        <v>58968.4994</v>
      </c>
      <c r="I137" s="14">
        <f>I147</f>
        <v>0</v>
      </c>
    </row>
    <row r="138" spans="1:9" s="11" customFormat="1" ht="26.25" customHeight="1">
      <c r="A138" s="35" t="s">
        <v>239</v>
      </c>
      <c r="B138" s="7" t="s">
        <v>47</v>
      </c>
      <c r="C138" s="8" t="s">
        <v>83</v>
      </c>
      <c r="D138" s="8" t="s">
        <v>56</v>
      </c>
      <c r="E138" s="8" t="s">
        <v>241</v>
      </c>
      <c r="F138" s="8"/>
      <c r="G138" s="15">
        <f>G139</f>
        <v>140068.99109999998</v>
      </c>
      <c r="H138" s="15">
        <f>H139</f>
        <v>0</v>
      </c>
      <c r="I138" s="15">
        <f>I139</f>
        <v>0</v>
      </c>
    </row>
    <row r="139" spans="1:9" s="11" customFormat="1" ht="26.25" customHeight="1">
      <c r="A139" s="35" t="s">
        <v>240</v>
      </c>
      <c r="B139" s="7" t="s">
        <v>47</v>
      </c>
      <c r="C139" s="8" t="s">
        <v>83</v>
      </c>
      <c r="D139" s="8" t="s">
        <v>56</v>
      </c>
      <c r="E139" s="8" t="s">
        <v>242</v>
      </c>
      <c r="F139" s="8"/>
      <c r="G139" s="15">
        <f>G143+G141</f>
        <v>140068.99109999998</v>
      </c>
      <c r="H139" s="15">
        <f>H140+H142</f>
        <v>0</v>
      </c>
      <c r="I139" s="15">
        <f>I141+I142</f>
        <v>0</v>
      </c>
    </row>
    <row r="140" spans="1:9" s="11" customFormat="1" ht="18.75" customHeight="1">
      <c r="A140" s="35" t="s">
        <v>236</v>
      </c>
      <c r="B140" s="7" t="s">
        <v>47</v>
      </c>
      <c r="C140" s="8" t="s">
        <v>83</v>
      </c>
      <c r="D140" s="8" t="s">
        <v>56</v>
      </c>
      <c r="E140" s="8" t="s">
        <v>243</v>
      </c>
      <c r="F140" s="8"/>
      <c r="G140" s="15">
        <f>G141</f>
        <v>69970.40875</v>
      </c>
      <c r="H140" s="15">
        <f>H141</f>
        <v>0</v>
      </c>
      <c r="I140" s="15">
        <v>0</v>
      </c>
    </row>
    <row r="141" spans="1:9" s="11" customFormat="1" ht="15" customHeight="1">
      <c r="A141" s="38" t="s">
        <v>88</v>
      </c>
      <c r="B141" s="7" t="s">
        <v>47</v>
      </c>
      <c r="C141" s="8" t="s">
        <v>83</v>
      </c>
      <c r="D141" s="8" t="s">
        <v>56</v>
      </c>
      <c r="E141" s="8" t="s">
        <v>243</v>
      </c>
      <c r="F141" s="8" t="s">
        <v>84</v>
      </c>
      <c r="G141" s="58">
        <v>69970.40875</v>
      </c>
      <c r="H141" s="15">
        <v>0</v>
      </c>
      <c r="I141" s="15">
        <v>0</v>
      </c>
    </row>
    <row r="142" spans="1:9" s="11" customFormat="1" ht="16.5" customHeight="1">
      <c r="A142" s="35" t="s">
        <v>236</v>
      </c>
      <c r="B142" s="7" t="s">
        <v>47</v>
      </c>
      <c r="C142" s="8" t="s">
        <v>83</v>
      </c>
      <c r="D142" s="8" t="s">
        <v>56</v>
      </c>
      <c r="E142" s="8" t="s">
        <v>244</v>
      </c>
      <c r="F142" s="8"/>
      <c r="G142" s="15">
        <f>G143</f>
        <v>70098.58235</v>
      </c>
      <c r="H142" s="15">
        <v>0</v>
      </c>
      <c r="I142" s="15">
        <f>I143</f>
        <v>0</v>
      </c>
    </row>
    <row r="143" spans="1:9" s="11" customFormat="1" ht="15.75" customHeight="1">
      <c r="A143" s="38" t="s">
        <v>88</v>
      </c>
      <c r="B143" s="7" t="s">
        <v>47</v>
      </c>
      <c r="C143" s="8" t="s">
        <v>83</v>
      </c>
      <c r="D143" s="8" t="s">
        <v>56</v>
      </c>
      <c r="E143" s="8" t="s">
        <v>244</v>
      </c>
      <c r="F143" s="8" t="s">
        <v>84</v>
      </c>
      <c r="G143" s="58">
        <v>70098.58235</v>
      </c>
      <c r="H143" s="15">
        <v>0</v>
      </c>
      <c r="I143" s="15">
        <v>0</v>
      </c>
    </row>
    <row r="144" spans="1:9" s="11" customFormat="1" ht="27.75" customHeight="1">
      <c r="A144" s="35" t="s">
        <v>257</v>
      </c>
      <c r="B144" s="7" t="s">
        <v>47</v>
      </c>
      <c r="C144" s="8" t="s">
        <v>83</v>
      </c>
      <c r="D144" s="8" t="s">
        <v>56</v>
      </c>
      <c r="E144" s="8" t="s">
        <v>260</v>
      </c>
      <c r="F144" s="8"/>
      <c r="G144" s="15">
        <v>0</v>
      </c>
      <c r="H144" s="15">
        <f aca="true" t="shared" si="14" ref="H144:I146">H145</f>
        <v>58968.4994</v>
      </c>
      <c r="I144" s="15">
        <f t="shared" si="14"/>
        <v>0</v>
      </c>
    </row>
    <row r="145" spans="1:9" s="11" customFormat="1" ht="27.75" customHeight="1">
      <c r="A145" s="35" t="s">
        <v>258</v>
      </c>
      <c r="B145" s="7" t="s">
        <v>47</v>
      </c>
      <c r="C145" s="8" t="s">
        <v>83</v>
      </c>
      <c r="D145" s="8" t="s">
        <v>56</v>
      </c>
      <c r="E145" s="8" t="s">
        <v>261</v>
      </c>
      <c r="F145" s="8"/>
      <c r="G145" s="15">
        <v>0</v>
      </c>
      <c r="H145" s="15">
        <f t="shared" si="14"/>
        <v>58968.4994</v>
      </c>
      <c r="I145" s="15">
        <f t="shared" si="14"/>
        <v>0</v>
      </c>
    </row>
    <row r="146" spans="1:9" s="11" customFormat="1" ht="17.25" customHeight="1">
      <c r="A146" s="35" t="s">
        <v>259</v>
      </c>
      <c r="B146" s="7" t="s">
        <v>47</v>
      </c>
      <c r="C146" s="8" t="s">
        <v>83</v>
      </c>
      <c r="D146" s="8" t="s">
        <v>56</v>
      </c>
      <c r="E146" s="8" t="s">
        <v>261</v>
      </c>
      <c r="F146" s="8"/>
      <c r="G146" s="15">
        <v>0</v>
      </c>
      <c r="H146" s="15">
        <f t="shared" si="14"/>
        <v>58968.4994</v>
      </c>
      <c r="I146" s="15">
        <f t="shared" si="14"/>
        <v>0</v>
      </c>
    </row>
    <row r="147" spans="1:9" s="11" customFormat="1" ht="16.5" customHeight="1">
      <c r="A147" s="38" t="s">
        <v>88</v>
      </c>
      <c r="B147" s="7" t="s">
        <v>47</v>
      </c>
      <c r="C147" s="8" t="s">
        <v>83</v>
      </c>
      <c r="D147" s="8" t="s">
        <v>56</v>
      </c>
      <c r="E147" s="8" t="s">
        <v>261</v>
      </c>
      <c r="F147" s="8" t="s">
        <v>84</v>
      </c>
      <c r="G147" s="15">
        <v>0</v>
      </c>
      <c r="H147" s="58">
        <v>58968.4994</v>
      </c>
      <c r="I147" s="15">
        <v>0</v>
      </c>
    </row>
    <row r="148" spans="1:9" s="11" customFormat="1" ht="21" customHeight="1">
      <c r="A148" s="24" t="s">
        <v>5</v>
      </c>
      <c r="B148" s="13" t="s">
        <v>47</v>
      </c>
      <c r="C148" s="12" t="s">
        <v>83</v>
      </c>
      <c r="D148" s="12" t="s">
        <v>69</v>
      </c>
      <c r="E148" s="12"/>
      <c r="F148" s="12"/>
      <c r="G148" s="14">
        <f>G149+G157+G169+G174+G179+G162</f>
        <v>13384.444470000002</v>
      </c>
      <c r="H148" s="14">
        <f>H149+H157+H169+H174+H179+H162</f>
        <v>11941.2</v>
      </c>
      <c r="I148" s="14">
        <f>I149+I157+I169+I174+I179+I162</f>
        <v>2439</v>
      </c>
    </row>
    <row r="149" spans="1:9" ht="21" customHeight="1">
      <c r="A149" s="32" t="s">
        <v>285</v>
      </c>
      <c r="B149" s="13" t="s">
        <v>47</v>
      </c>
      <c r="C149" s="12" t="s">
        <v>83</v>
      </c>
      <c r="D149" s="12" t="s">
        <v>69</v>
      </c>
      <c r="E149" s="12" t="s">
        <v>229</v>
      </c>
      <c r="F149" s="8"/>
      <c r="G149" s="14">
        <f>G150</f>
        <v>105.96627</v>
      </c>
      <c r="H149" s="14">
        <f>H150</f>
        <v>0</v>
      </c>
      <c r="I149" s="14">
        <f>I150</f>
        <v>0</v>
      </c>
    </row>
    <row r="150" spans="1:9" ht="27.75" customHeight="1">
      <c r="A150" s="26" t="s">
        <v>286</v>
      </c>
      <c r="B150" s="7" t="s">
        <v>47</v>
      </c>
      <c r="C150" s="8" t="s">
        <v>83</v>
      </c>
      <c r="D150" s="8" t="s">
        <v>69</v>
      </c>
      <c r="E150" s="8" t="s">
        <v>230</v>
      </c>
      <c r="F150" s="8"/>
      <c r="G150" s="15">
        <f>G154+G153</f>
        <v>105.96627</v>
      </c>
      <c r="H150" s="15">
        <f>H154</f>
        <v>0</v>
      </c>
      <c r="I150" s="15">
        <f>I154</f>
        <v>0</v>
      </c>
    </row>
    <row r="151" spans="1:9" ht="27.75" customHeight="1">
      <c r="A151" s="53" t="s">
        <v>359</v>
      </c>
      <c r="B151" s="7" t="s">
        <v>47</v>
      </c>
      <c r="C151" s="8" t="s">
        <v>83</v>
      </c>
      <c r="D151" s="8" t="s">
        <v>69</v>
      </c>
      <c r="E151" s="8" t="s">
        <v>360</v>
      </c>
      <c r="F151" s="8"/>
      <c r="G151" s="15">
        <f>G152</f>
        <v>5.96627</v>
      </c>
      <c r="H151" s="15">
        <v>0</v>
      </c>
      <c r="I151" s="15">
        <v>0</v>
      </c>
    </row>
    <row r="152" spans="1:9" ht="24" customHeight="1">
      <c r="A152" s="53" t="s">
        <v>361</v>
      </c>
      <c r="B152" s="7" t="s">
        <v>47</v>
      </c>
      <c r="C152" s="8" t="s">
        <v>83</v>
      </c>
      <c r="D152" s="8" t="s">
        <v>69</v>
      </c>
      <c r="E152" s="8" t="s">
        <v>362</v>
      </c>
      <c r="F152" s="8"/>
      <c r="G152" s="15">
        <f>G153</f>
        <v>5.96627</v>
      </c>
      <c r="H152" s="15">
        <v>0</v>
      </c>
      <c r="I152" s="15">
        <v>0</v>
      </c>
    </row>
    <row r="153" spans="1:9" ht="22.5" customHeight="1">
      <c r="A153" s="53" t="s">
        <v>110</v>
      </c>
      <c r="B153" s="7" t="s">
        <v>47</v>
      </c>
      <c r="C153" s="8" t="s">
        <v>83</v>
      </c>
      <c r="D153" s="8" t="s">
        <v>69</v>
      </c>
      <c r="E153" s="8" t="s">
        <v>362</v>
      </c>
      <c r="F153" s="8" t="s">
        <v>64</v>
      </c>
      <c r="G153" s="63">
        <v>5.96627</v>
      </c>
      <c r="H153" s="15">
        <v>0</v>
      </c>
      <c r="I153" s="15">
        <v>0</v>
      </c>
    </row>
    <row r="154" spans="1:9" ht="26.25" customHeight="1">
      <c r="A154" s="26" t="s">
        <v>271</v>
      </c>
      <c r="B154" s="7" t="s">
        <v>47</v>
      </c>
      <c r="C154" s="8" t="s">
        <v>83</v>
      </c>
      <c r="D154" s="8" t="s">
        <v>69</v>
      </c>
      <c r="E154" s="8" t="s">
        <v>272</v>
      </c>
      <c r="F154" s="8"/>
      <c r="G154" s="15">
        <f aca="true" t="shared" si="15" ref="G154:I155">G155</f>
        <v>100</v>
      </c>
      <c r="H154" s="15">
        <f t="shared" si="15"/>
        <v>0</v>
      </c>
      <c r="I154" s="15">
        <f t="shared" si="15"/>
        <v>0</v>
      </c>
    </row>
    <row r="155" spans="1:9" ht="21" customHeight="1">
      <c r="A155" s="26" t="s">
        <v>273</v>
      </c>
      <c r="B155" s="7" t="s">
        <v>47</v>
      </c>
      <c r="C155" s="8" t="s">
        <v>83</v>
      </c>
      <c r="D155" s="8" t="s">
        <v>69</v>
      </c>
      <c r="E155" s="8" t="s">
        <v>320</v>
      </c>
      <c r="F155" s="8"/>
      <c r="G155" s="15">
        <f t="shared" si="15"/>
        <v>100</v>
      </c>
      <c r="H155" s="15">
        <f t="shared" si="15"/>
        <v>0</v>
      </c>
      <c r="I155" s="15">
        <f t="shared" si="15"/>
        <v>0</v>
      </c>
    </row>
    <row r="156" spans="1:9" ht="21" customHeight="1">
      <c r="A156" s="26" t="s">
        <v>110</v>
      </c>
      <c r="B156" s="7" t="s">
        <v>47</v>
      </c>
      <c r="C156" s="8" t="s">
        <v>83</v>
      </c>
      <c r="D156" s="8" t="s">
        <v>69</v>
      </c>
      <c r="E156" s="8" t="s">
        <v>320</v>
      </c>
      <c r="F156" s="8" t="s">
        <v>64</v>
      </c>
      <c r="G156" s="15">
        <v>100</v>
      </c>
      <c r="H156" s="15">
        <v>0</v>
      </c>
      <c r="I156" s="15">
        <v>0</v>
      </c>
    </row>
    <row r="157" spans="1:9" ht="21" customHeight="1">
      <c r="A157" s="32" t="s">
        <v>155</v>
      </c>
      <c r="B157" s="13" t="s">
        <v>47</v>
      </c>
      <c r="C157" s="12" t="s">
        <v>83</v>
      </c>
      <c r="D157" s="12" t="s">
        <v>69</v>
      </c>
      <c r="E157" s="12" t="s">
        <v>136</v>
      </c>
      <c r="F157" s="8"/>
      <c r="G157" s="14">
        <f aca="true" t="shared" si="16" ref="G157:I160">G158</f>
        <v>9526.2</v>
      </c>
      <c r="H157" s="14">
        <f t="shared" si="16"/>
        <v>9526.2</v>
      </c>
      <c r="I157" s="14">
        <f t="shared" si="16"/>
        <v>0</v>
      </c>
    </row>
    <row r="158" spans="1:9" ht="21" customHeight="1">
      <c r="A158" s="26" t="s">
        <v>139</v>
      </c>
      <c r="B158" s="7" t="s">
        <v>47</v>
      </c>
      <c r="C158" s="8" t="s">
        <v>83</v>
      </c>
      <c r="D158" s="8" t="s">
        <v>69</v>
      </c>
      <c r="E158" s="8" t="s">
        <v>135</v>
      </c>
      <c r="F158" s="8"/>
      <c r="G158" s="15">
        <f t="shared" si="16"/>
        <v>9526.2</v>
      </c>
      <c r="H158" s="15">
        <f t="shared" si="16"/>
        <v>9526.2</v>
      </c>
      <c r="I158" s="15">
        <f t="shared" si="16"/>
        <v>0</v>
      </c>
    </row>
    <row r="159" spans="1:9" ht="21" customHeight="1">
      <c r="A159" s="26" t="s">
        <v>140</v>
      </c>
      <c r="B159" s="7" t="s">
        <v>47</v>
      </c>
      <c r="C159" s="8" t="s">
        <v>83</v>
      </c>
      <c r="D159" s="8" t="s">
        <v>69</v>
      </c>
      <c r="E159" s="8" t="s">
        <v>137</v>
      </c>
      <c r="F159" s="8"/>
      <c r="G159" s="15">
        <f t="shared" si="16"/>
        <v>9526.2</v>
      </c>
      <c r="H159" s="15">
        <f t="shared" si="16"/>
        <v>9526.2</v>
      </c>
      <c r="I159" s="15">
        <f t="shared" si="16"/>
        <v>0</v>
      </c>
    </row>
    <row r="160" spans="1:9" ht="21" customHeight="1">
      <c r="A160" s="26" t="s">
        <v>246</v>
      </c>
      <c r="B160" s="7" t="s">
        <v>47</v>
      </c>
      <c r="C160" s="8" t="s">
        <v>83</v>
      </c>
      <c r="D160" s="8" t="s">
        <v>69</v>
      </c>
      <c r="E160" s="8" t="s">
        <v>245</v>
      </c>
      <c r="F160" s="8"/>
      <c r="G160" s="15">
        <f t="shared" si="16"/>
        <v>9526.2</v>
      </c>
      <c r="H160" s="15">
        <f t="shared" si="16"/>
        <v>9526.2</v>
      </c>
      <c r="I160" s="15">
        <f t="shared" si="16"/>
        <v>0</v>
      </c>
    </row>
    <row r="161" spans="1:9" ht="21" customHeight="1">
      <c r="A161" s="26" t="s">
        <v>110</v>
      </c>
      <c r="B161" s="7" t="s">
        <v>47</v>
      </c>
      <c r="C161" s="8" t="s">
        <v>83</v>
      </c>
      <c r="D161" s="8" t="s">
        <v>69</v>
      </c>
      <c r="E161" s="8" t="s">
        <v>245</v>
      </c>
      <c r="F161" s="8" t="s">
        <v>64</v>
      </c>
      <c r="G161" s="15">
        <v>9526.2</v>
      </c>
      <c r="H161" s="63">
        <v>9526.2</v>
      </c>
      <c r="I161" s="15">
        <v>0</v>
      </c>
    </row>
    <row r="162" spans="1:9" ht="27.75" customHeight="1">
      <c r="A162" s="37" t="s">
        <v>326</v>
      </c>
      <c r="B162" s="13" t="s">
        <v>47</v>
      </c>
      <c r="C162" s="12" t="s">
        <v>83</v>
      </c>
      <c r="D162" s="12" t="s">
        <v>69</v>
      </c>
      <c r="E162" s="12" t="s">
        <v>191</v>
      </c>
      <c r="F162" s="12"/>
      <c r="G162" s="14">
        <f aca="true" t="shared" si="17" ref="G162:I164">G163</f>
        <v>2687</v>
      </c>
      <c r="H162" s="14">
        <f t="shared" si="17"/>
        <v>2415</v>
      </c>
      <c r="I162" s="14">
        <f t="shared" si="17"/>
        <v>2439</v>
      </c>
    </row>
    <row r="163" spans="1:9" ht="21" customHeight="1">
      <c r="A163" s="35" t="s">
        <v>289</v>
      </c>
      <c r="B163" s="7" t="s">
        <v>47</v>
      </c>
      <c r="C163" s="8" t="s">
        <v>83</v>
      </c>
      <c r="D163" s="8" t="s">
        <v>69</v>
      </c>
      <c r="E163" s="8" t="s">
        <v>192</v>
      </c>
      <c r="F163" s="8"/>
      <c r="G163" s="15">
        <f t="shared" si="17"/>
        <v>2687</v>
      </c>
      <c r="H163" s="15">
        <f t="shared" si="17"/>
        <v>2415</v>
      </c>
      <c r="I163" s="15">
        <f t="shared" si="17"/>
        <v>2439</v>
      </c>
    </row>
    <row r="164" spans="1:9" ht="33.75" customHeight="1">
      <c r="A164" s="26" t="s">
        <v>349</v>
      </c>
      <c r="B164" s="7" t="s">
        <v>47</v>
      </c>
      <c r="C164" s="8" t="s">
        <v>83</v>
      </c>
      <c r="D164" s="8" t="s">
        <v>69</v>
      </c>
      <c r="E164" s="8" t="s">
        <v>300</v>
      </c>
      <c r="F164" s="8"/>
      <c r="G164" s="15">
        <f t="shared" si="17"/>
        <v>2687</v>
      </c>
      <c r="H164" s="15">
        <f t="shared" si="17"/>
        <v>2415</v>
      </c>
      <c r="I164" s="15">
        <f t="shared" si="17"/>
        <v>2439</v>
      </c>
    </row>
    <row r="165" spans="1:9" ht="36" customHeight="1">
      <c r="A165" s="39" t="s">
        <v>350</v>
      </c>
      <c r="B165" s="7" t="s">
        <v>47</v>
      </c>
      <c r="C165" s="8" t="s">
        <v>83</v>
      </c>
      <c r="D165" s="8" t="s">
        <v>69</v>
      </c>
      <c r="E165" s="8" t="s">
        <v>301</v>
      </c>
      <c r="F165" s="8"/>
      <c r="G165" s="15">
        <f>G167+G168+G166</f>
        <v>2687</v>
      </c>
      <c r="H165" s="15">
        <f>H167+H168+H166</f>
        <v>2415</v>
      </c>
      <c r="I165" s="15">
        <f>I167+I168+I166</f>
        <v>2439</v>
      </c>
    </row>
    <row r="166" spans="1:9" ht="19.5" customHeight="1">
      <c r="A166" s="38" t="s">
        <v>126</v>
      </c>
      <c r="B166" s="7" t="s">
        <v>47</v>
      </c>
      <c r="C166" s="8" t="s">
        <v>83</v>
      </c>
      <c r="D166" s="8" t="s">
        <v>69</v>
      </c>
      <c r="E166" s="8" t="s">
        <v>301</v>
      </c>
      <c r="F166" s="8" t="s">
        <v>299</v>
      </c>
      <c r="G166" s="58">
        <v>1716.678</v>
      </c>
      <c r="H166" s="58">
        <v>1716.678</v>
      </c>
      <c r="I166" s="58">
        <v>1716.678</v>
      </c>
    </row>
    <row r="167" spans="1:9" ht="21" customHeight="1">
      <c r="A167" s="35" t="s">
        <v>124</v>
      </c>
      <c r="B167" s="7" t="s">
        <v>47</v>
      </c>
      <c r="C167" s="8" t="s">
        <v>83</v>
      </c>
      <c r="D167" s="8" t="s">
        <v>69</v>
      </c>
      <c r="E167" s="8" t="s">
        <v>301</v>
      </c>
      <c r="F167" s="8" t="s">
        <v>64</v>
      </c>
      <c r="G167" s="58">
        <v>936.742</v>
      </c>
      <c r="H167" s="58">
        <v>665.393</v>
      </c>
      <c r="I167" s="58">
        <v>690.043</v>
      </c>
    </row>
    <row r="168" spans="1:9" ht="21" customHeight="1">
      <c r="A168" s="35" t="s">
        <v>296</v>
      </c>
      <c r="B168" s="7" t="s">
        <v>47</v>
      </c>
      <c r="C168" s="8" t="s">
        <v>83</v>
      </c>
      <c r="D168" s="8" t="s">
        <v>69</v>
      </c>
      <c r="E168" s="8" t="s">
        <v>301</v>
      </c>
      <c r="F168" s="8" t="s">
        <v>298</v>
      </c>
      <c r="G168" s="58">
        <v>33.58</v>
      </c>
      <c r="H168" s="58">
        <v>32.929</v>
      </c>
      <c r="I168" s="58">
        <v>32.279</v>
      </c>
    </row>
    <row r="169" spans="1:9" s="11" customFormat="1" ht="24.75" customHeight="1">
      <c r="A169" s="37" t="s">
        <v>248</v>
      </c>
      <c r="B169" s="13" t="s">
        <v>47</v>
      </c>
      <c r="C169" s="12" t="s">
        <v>83</v>
      </c>
      <c r="D169" s="12" t="s">
        <v>69</v>
      </c>
      <c r="E169" s="12" t="s">
        <v>253</v>
      </c>
      <c r="F169" s="8"/>
      <c r="G169" s="14">
        <f aca="true" t="shared" si="18" ref="G169:I172">G170</f>
        <v>686</v>
      </c>
      <c r="H169" s="14">
        <f t="shared" si="18"/>
        <v>0</v>
      </c>
      <c r="I169" s="14">
        <f t="shared" si="18"/>
        <v>0</v>
      </c>
    </row>
    <row r="170" spans="1:9" s="11" customFormat="1" ht="23.25" customHeight="1">
      <c r="A170" s="35" t="s">
        <v>249</v>
      </c>
      <c r="B170" s="7" t="s">
        <v>47</v>
      </c>
      <c r="C170" s="8" t="s">
        <v>83</v>
      </c>
      <c r="D170" s="8" t="s">
        <v>69</v>
      </c>
      <c r="E170" s="8" t="s">
        <v>254</v>
      </c>
      <c r="F170" s="8"/>
      <c r="G170" s="15">
        <f t="shared" si="18"/>
        <v>686</v>
      </c>
      <c r="H170" s="15">
        <f t="shared" si="18"/>
        <v>0</v>
      </c>
      <c r="I170" s="15">
        <f t="shared" si="18"/>
        <v>0</v>
      </c>
    </row>
    <row r="171" spans="1:9" s="11" customFormat="1" ht="16.5" customHeight="1">
      <c r="A171" s="35" t="s">
        <v>250</v>
      </c>
      <c r="B171" s="7" t="s">
        <v>47</v>
      </c>
      <c r="C171" s="8" t="s">
        <v>83</v>
      </c>
      <c r="D171" s="8" t="s">
        <v>69</v>
      </c>
      <c r="E171" s="8" t="s">
        <v>255</v>
      </c>
      <c r="F171" s="8"/>
      <c r="G171" s="15">
        <f t="shared" si="18"/>
        <v>686</v>
      </c>
      <c r="H171" s="15">
        <f t="shared" si="18"/>
        <v>0</v>
      </c>
      <c r="I171" s="15">
        <f t="shared" si="18"/>
        <v>0</v>
      </c>
    </row>
    <row r="172" spans="1:9" s="11" customFormat="1" ht="16.5" customHeight="1">
      <c r="A172" s="35" t="s">
        <v>251</v>
      </c>
      <c r="B172" s="7" t="s">
        <v>47</v>
      </c>
      <c r="C172" s="8" t="s">
        <v>83</v>
      </c>
      <c r="D172" s="8" t="s">
        <v>69</v>
      </c>
      <c r="E172" s="8" t="s">
        <v>256</v>
      </c>
      <c r="F172" s="8"/>
      <c r="G172" s="15">
        <f t="shared" si="18"/>
        <v>686</v>
      </c>
      <c r="H172" s="15">
        <f t="shared" si="18"/>
        <v>0</v>
      </c>
      <c r="I172" s="15">
        <f t="shared" si="18"/>
        <v>0</v>
      </c>
    </row>
    <row r="173" spans="1:9" s="11" customFormat="1" ht="16.5" customHeight="1">
      <c r="A173" s="35" t="s">
        <v>252</v>
      </c>
      <c r="B173" s="7" t="s">
        <v>47</v>
      </c>
      <c r="C173" s="8" t="s">
        <v>83</v>
      </c>
      <c r="D173" s="8" t="s">
        <v>69</v>
      </c>
      <c r="E173" s="8" t="s">
        <v>256</v>
      </c>
      <c r="F173" s="8" t="s">
        <v>64</v>
      </c>
      <c r="G173" s="15">
        <v>686</v>
      </c>
      <c r="H173" s="15">
        <v>0</v>
      </c>
      <c r="I173" s="15">
        <v>0</v>
      </c>
    </row>
    <row r="174" spans="1:9" s="11" customFormat="1" ht="16.5" customHeight="1">
      <c r="A174" s="32" t="s">
        <v>186</v>
      </c>
      <c r="B174" s="13" t="s">
        <v>47</v>
      </c>
      <c r="C174" s="12" t="s">
        <v>83</v>
      </c>
      <c r="D174" s="12" t="s">
        <v>69</v>
      </c>
      <c r="E174" s="12" t="s">
        <v>206</v>
      </c>
      <c r="F174" s="12"/>
      <c r="G174" s="14">
        <f aca="true" t="shared" si="19" ref="G174:I177">G175</f>
        <v>200</v>
      </c>
      <c r="H174" s="14">
        <f t="shared" si="19"/>
        <v>0</v>
      </c>
      <c r="I174" s="14">
        <f t="shared" si="19"/>
        <v>0</v>
      </c>
    </row>
    <row r="175" spans="1:9" s="11" customFormat="1" ht="22.5" customHeight="1">
      <c r="A175" s="39" t="s">
        <v>275</v>
      </c>
      <c r="B175" s="7" t="s">
        <v>47</v>
      </c>
      <c r="C175" s="8" t="s">
        <v>83</v>
      </c>
      <c r="D175" s="8" t="s">
        <v>69</v>
      </c>
      <c r="E175" s="8" t="s">
        <v>208</v>
      </c>
      <c r="F175" s="8"/>
      <c r="G175" s="15">
        <f t="shared" si="19"/>
        <v>200</v>
      </c>
      <c r="H175" s="15">
        <f t="shared" si="19"/>
        <v>0</v>
      </c>
      <c r="I175" s="15">
        <f t="shared" si="19"/>
        <v>0</v>
      </c>
    </row>
    <row r="176" spans="1:9" s="11" customFormat="1" ht="22.5" customHeight="1">
      <c r="A176" s="40" t="s">
        <v>274</v>
      </c>
      <c r="B176" s="8" t="s">
        <v>47</v>
      </c>
      <c r="C176" s="8" t="s">
        <v>83</v>
      </c>
      <c r="D176" s="8" t="s">
        <v>69</v>
      </c>
      <c r="E176" s="8" t="s">
        <v>277</v>
      </c>
      <c r="F176" s="7"/>
      <c r="G176" s="15">
        <f t="shared" si="19"/>
        <v>200</v>
      </c>
      <c r="H176" s="15">
        <f t="shared" si="19"/>
        <v>0</v>
      </c>
      <c r="I176" s="15">
        <f t="shared" si="19"/>
        <v>0</v>
      </c>
    </row>
    <row r="177" spans="1:9" s="11" customFormat="1" ht="16.5" customHeight="1">
      <c r="A177" s="26" t="s">
        <v>276</v>
      </c>
      <c r="B177" s="7" t="s">
        <v>47</v>
      </c>
      <c r="C177" s="8" t="s">
        <v>83</v>
      </c>
      <c r="D177" s="8" t="s">
        <v>69</v>
      </c>
      <c r="E177" s="8" t="s">
        <v>278</v>
      </c>
      <c r="F177" s="8"/>
      <c r="G177" s="15">
        <f t="shared" si="19"/>
        <v>200</v>
      </c>
      <c r="H177" s="15">
        <f t="shared" si="19"/>
        <v>0</v>
      </c>
      <c r="I177" s="15">
        <f t="shared" si="19"/>
        <v>0</v>
      </c>
    </row>
    <row r="178" spans="1:9" s="11" customFormat="1" ht="16.5" customHeight="1">
      <c r="A178" s="26" t="s">
        <v>110</v>
      </c>
      <c r="B178" s="7" t="s">
        <v>47</v>
      </c>
      <c r="C178" s="8" t="s">
        <v>83</v>
      </c>
      <c r="D178" s="8" t="s">
        <v>69</v>
      </c>
      <c r="E178" s="8" t="s">
        <v>278</v>
      </c>
      <c r="F178" s="8" t="s">
        <v>64</v>
      </c>
      <c r="G178" s="15">
        <v>200</v>
      </c>
      <c r="H178" s="15">
        <v>0</v>
      </c>
      <c r="I178" s="15">
        <v>0</v>
      </c>
    </row>
    <row r="179" spans="1:9" s="11" customFormat="1" ht="21" customHeight="1">
      <c r="A179" s="32" t="s">
        <v>27</v>
      </c>
      <c r="B179" s="13" t="s">
        <v>47</v>
      </c>
      <c r="C179" s="12" t="s">
        <v>83</v>
      </c>
      <c r="D179" s="12" t="s">
        <v>69</v>
      </c>
      <c r="E179" s="12" t="s">
        <v>62</v>
      </c>
      <c r="F179" s="12"/>
      <c r="G179" s="14">
        <f>G180+G185</f>
        <v>179.2782</v>
      </c>
      <c r="H179" s="14">
        <f aca="true" t="shared" si="20" ref="G179:I180">H180</f>
        <v>0</v>
      </c>
      <c r="I179" s="14">
        <f t="shared" si="20"/>
        <v>0</v>
      </c>
    </row>
    <row r="180" spans="1:9" s="11" customFormat="1" ht="17.25" customHeight="1">
      <c r="A180" s="26" t="s">
        <v>28</v>
      </c>
      <c r="B180" s="7" t="s">
        <v>47</v>
      </c>
      <c r="C180" s="8" t="s">
        <v>83</v>
      </c>
      <c r="D180" s="8" t="s">
        <v>69</v>
      </c>
      <c r="E180" s="8" t="s">
        <v>99</v>
      </c>
      <c r="F180" s="8"/>
      <c r="G180" s="15">
        <f t="shared" si="20"/>
        <v>100</v>
      </c>
      <c r="H180" s="15">
        <f t="shared" si="20"/>
        <v>0</v>
      </c>
      <c r="I180" s="15">
        <f t="shared" si="20"/>
        <v>0</v>
      </c>
    </row>
    <row r="181" spans="1:9" s="11" customFormat="1" ht="17.25" customHeight="1">
      <c r="A181" s="26" t="s">
        <v>28</v>
      </c>
      <c r="B181" s="7" t="s">
        <v>47</v>
      </c>
      <c r="C181" s="8" t="s">
        <v>83</v>
      </c>
      <c r="D181" s="8" t="s">
        <v>69</v>
      </c>
      <c r="E181" s="8" t="s">
        <v>65</v>
      </c>
      <c r="F181" s="8"/>
      <c r="G181" s="15">
        <f>G183</f>
        <v>100</v>
      </c>
      <c r="H181" s="15">
        <f>H183</f>
        <v>0</v>
      </c>
      <c r="I181" s="15">
        <f>I183</f>
        <v>0</v>
      </c>
    </row>
    <row r="182" spans="1:9" s="11" customFormat="1" ht="22.5" customHeight="1">
      <c r="A182" s="26" t="s">
        <v>219</v>
      </c>
      <c r="B182" s="7" t="s">
        <v>47</v>
      </c>
      <c r="C182" s="8" t="s">
        <v>83</v>
      </c>
      <c r="D182" s="8" t="s">
        <v>69</v>
      </c>
      <c r="E182" s="8" t="s">
        <v>220</v>
      </c>
      <c r="F182" s="8"/>
      <c r="G182" s="15">
        <f>G183</f>
        <v>100</v>
      </c>
      <c r="H182" s="15">
        <v>0</v>
      </c>
      <c r="I182" s="15">
        <v>0</v>
      </c>
    </row>
    <row r="183" spans="1:9" s="11" customFormat="1" ht="17.25" customHeight="1">
      <c r="A183" s="26" t="s">
        <v>110</v>
      </c>
      <c r="B183" s="7" t="s">
        <v>47</v>
      </c>
      <c r="C183" s="8" t="s">
        <v>83</v>
      </c>
      <c r="D183" s="8" t="s">
        <v>69</v>
      </c>
      <c r="E183" s="8" t="s">
        <v>220</v>
      </c>
      <c r="F183" s="8" t="s">
        <v>64</v>
      </c>
      <c r="G183" s="15">
        <v>100</v>
      </c>
      <c r="H183" s="15">
        <v>0</v>
      </c>
      <c r="I183" s="15">
        <v>0</v>
      </c>
    </row>
    <row r="184" spans="1:9" s="11" customFormat="1" ht="17.25" customHeight="1">
      <c r="A184" s="53" t="s">
        <v>363</v>
      </c>
      <c r="B184" s="7" t="s">
        <v>47</v>
      </c>
      <c r="C184" s="8" t="s">
        <v>83</v>
      </c>
      <c r="D184" s="8" t="s">
        <v>69</v>
      </c>
      <c r="E184" s="8" t="s">
        <v>364</v>
      </c>
      <c r="F184" s="8"/>
      <c r="G184" s="15">
        <f>G185</f>
        <v>79.2782</v>
      </c>
      <c r="H184" s="15">
        <f>H185</f>
        <v>0</v>
      </c>
      <c r="I184" s="15">
        <f>I185</f>
        <v>0</v>
      </c>
    </row>
    <row r="185" spans="1:9" s="11" customFormat="1" ht="24" customHeight="1">
      <c r="A185" s="53" t="s">
        <v>365</v>
      </c>
      <c r="B185" s="7" t="s">
        <v>47</v>
      </c>
      <c r="C185" s="8" t="s">
        <v>83</v>
      </c>
      <c r="D185" s="8" t="s">
        <v>69</v>
      </c>
      <c r="E185" s="8" t="s">
        <v>364</v>
      </c>
      <c r="F185" s="8" t="s">
        <v>366</v>
      </c>
      <c r="G185" s="58">
        <v>79.2782</v>
      </c>
      <c r="H185" s="15">
        <v>0</v>
      </c>
      <c r="I185" s="15">
        <v>0</v>
      </c>
    </row>
    <row r="186" spans="1:9" s="11" customFormat="1" ht="18" customHeight="1">
      <c r="A186" s="24" t="s">
        <v>9</v>
      </c>
      <c r="B186" s="13" t="s">
        <v>47</v>
      </c>
      <c r="C186" s="12" t="s">
        <v>83</v>
      </c>
      <c r="D186" s="12" t="s">
        <v>73</v>
      </c>
      <c r="E186" s="12"/>
      <c r="F186" s="12"/>
      <c r="G186" s="46">
        <f>G187+G192+G221+G207</f>
        <v>308246.9679</v>
      </c>
      <c r="H186" s="46">
        <f>H187+H192+H221+H207</f>
        <v>0</v>
      </c>
      <c r="I186" s="46">
        <f>I187+I192+I221+I207</f>
        <v>0</v>
      </c>
    </row>
    <row r="187" spans="1:9" s="11" customFormat="1" ht="24.75" customHeight="1">
      <c r="A187" s="32" t="s">
        <v>178</v>
      </c>
      <c r="B187" s="13" t="s">
        <v>47</v>
      </c>
      <c r="C187" s="12" t="s">
        <v>83</v>
      </c>
      <c r="D187" s="12" t="s">
        <v>73</v>
      </c>
      <c r="E187" s="12" t="s">
        <v>196</v>
      </c>
      <c r="F187" s="12"/>
      <c r="G187" s="14">
        <f aca="true" t="shared" si="21" ref="G187:I190">G188</f>
        <v>185.238</v>
      </c>
      <c r="H187" s="14">
        <f t="shared" si="21"/>
        <v>0</v>
      </c>
      <c r="I187" s="14">
        <f t="shared" si="21"/>
        <v>0</v>
      </c>
    </row>
    <row r="188" spans="1:9" s="11" customFormat="1" ht="18" customHeight="1">
      <c r="A188" s="26" t="s">
        <v>167</v>
      </c>
      <c r="B188" s="7" t="s">
        <v>47</v>
      </c>
      <c r="C188" s="8" t="s">
        <v>83</v>
      </c>
      <c r="D188" s="8" t="s">
        <v>73</v>
      </c>
      <c r="E188" s="8" t="s">
        <v>323</v>
      </c>
      <c r="F188" s="8"/>
      <c r="G188" s="15">
        <f t="shared" si="21"/>
        <v>185.238</v>
      </c>
      <c r="H188" s="15">
        <f t="shared" si="21"/>
        <v>0</v>
      </c>
      <c r="I188" s="15">
        <f t="shared" si="21"/>
        <v>0</v>
      </c>
    </row>
    <row r="189" spans="1:9" s="11" customFormat="1" ht="15" customHeight="1">
      <c r="A189" s="26" t="s">
        <v>168</v>
      </c>
      <c r="B189" s="7" t="s">
        <v>47</v>
      </c>
      <c r="C189" s="8" t="s">
        <v>83</v>
      </c>
      <c r="D189" s="8" t="s">
        <v>73</v>
      </c>
      <c r="E189" s="8" t="s">
        <v>324</v>
      </c>
      <c r="F189" s="8"/>
      <c r="G189" s="15">
        <f t="shared" si="21"/>
        <v>185.238</v>
      </c>
      <c r="H189" s="15">
        <f t="shared" si="21"/>
        <v>0</v>
      </c>
      <c r="I189" s="15">
        <f t="shared" si="21"/>
        <v>0</v>
      </c>
    </row>
    <row r="190" spans="1:9" s="11" customFormat="1" ht="15" customHeight="1">
      <c r="A190" s="26" t="s">
        <v>164</v>
      </c>
      <c r="B190" s="7" t="s">
        <v>47</v>
      </c>
      <c r="C190" s="8" t="s">
        <v>83</v>
      </c>
      <c r="D190" s="8" t="s">
        <v>73</v>
      </c>
      <c r="E190" s="8" t="s">
        <v>325</v>
      </c>
      <c r="F190" s="8"/>
      <c r="G190" s="15">
        <f t="shared" si="21"/>
        <v>185.238</v>
      </c>
      <c r="H190" s="15">
        <f t="shared" si="21"/>
        <v>0</v>
      </c>
      <c r="I190" s="15">
        <f t="shared" si="21"/>
        <v>0</v>
      </c>
    </row>
    <row r="191" spans="1:9" s="11" customFormat="1" ht="16.5" customHeight="1">
      <c r="A191" s="26" t="s">
        <v>110</v>
      </c>
      <c r="B191" s="7" t="s">
        <v>47</v>
      </c>
      <c r="C191" s="8" t="s">
        <v>83</v>
      </c>
      <c r="D191" s="8" t="s">
        <v>73</v>
      </c>
      <c r="E191" s="8" t="s">
        <v>325</v>
      </c>
      <c r="F191" s="8" t="s">
        <v>64</v>
      </c>
      <c r="G191" s="15">
        <v>185.238</v>
      </c>
      <c r="H191" s="15">
        <v>0</v>
      </c>
      <c r="I191" s="15">
        <v>0</v>
      </c>
    </row>
    <row r="192" spans="1:9" s="11" customFormat="1" ht="26.25" customHeight="1">
      <c r="A192" s="32" t="s">
        <v>155</v>
      </c>
      <c r="B192" s="13" t="s">
        <v>47</v>
      </c>
      <c r="C192" s="12" t="s">
        <v>83</v>
      </c>
      <c r="D192" s="12" t="s">
        <v>73</v>
      </c>
      <c r="E192" s="12" t="s">
        <v>136</v>
      </c>
      <c r="F192" s="12"/>
      <c r="G192" s="14">
        <f aca="true" t="shared" si="22" ref="G192:I193">G193</f>
        <v>2572.2380000000003</v>
      </c>
      <c r="H192" s="14">
        <f t="shared" si="22"/>
        <v>0</v>
      </c>
      <c r="I192" s="14">
        <f t="shared" si="22"/>
        <v>0</v>
      </c>
    </row>
    <row r="193" spans="1:9" s="11" customFormat="1" ht="15" customHeight="1">
      <c r="A193" s="26" t="s">
        <v>139</v>
      </c>
      <c r="B193" s="7" t="s">
        <v>47</v>
      </c>
      <c r="C193" s="8" t="s">
        <v>83</v>
      </c>
      <c r="D193" s="8" t="s">
        <v>73</v>
      </c>
      <c r="E193" s="8" t="s">
        <v>135</v>
      </c>
      <c r="F193" s="8"/>
      <c r="G193" s="15">
        <f t="shared" si="22"/>
        <v>2572.2380000000003</v>
      </c>
      <c r="H193" s="15">
        <f t="shared" si="22"/>
        <v>0</v>
      </c>
      <c r="I193" s="15">
        <f t="shared" si="22"/>
        <v>0</v>
      </c>
    </row>
    <row r="194" spans="1:9" s="11" customFormat="1" ht="15" customHeight="1">
      <c r="A194" s="26" t="s">
        <v>140</v>
      </c>
      <c r="B194" s="7" t="s">
        <v>47</v>
      </c>
      <c r="C194" s="8" t="s">
        <v>83</v>
      </c>
      <c r="D194" s="8" t="s">
        <v>73</v>
      </c>
      <c r="E194" s="8" t="s">
        <v>137</v>
      </c>
      <c r="F194" s="8"/>
      <c r="G194" s="15">
        <f>G195+G197+G200+G202+G204+G206</f>
        <v>2572.2380000000003</v>
      </c>
      <c r="H194" s="15">
        <f>H195</f>
        <v>0</v>
      </c>
      <c r="I194" s="15">
        <f>I195</f>
        <v>0</v>
      </c>
    </row>
    <row r="195" spans="1:9" s="11" customFormat="1" ht="14.25" customHeight="1">
      <c r="A195" s="26" t="s">
        <v>134</v>
      </c>
      <c r="B195" s="7" t="s">
        <v>47</v>
      </c>
      <c r="C195" s="8" t="s">
        <v>83</v>
      </c>
      <c r="D195" s="8" t="s">
        <v>73</v>
      </c>
      <c r="E195" s="8" t="s">
        <v>138</v>
      </c>
      <c r="F195" s="8"/>
      <c r="G195" s="15">
        <f>G196</f>
        <v>300</v>
      </c>
      <c r="H195" s="15">
        <f>H196</f>
        <v>0</v>
      </c>
      <c r="I195" s="15">
        <f>I196</f>
        <v>0</v>
      </c>
    </row>
    <row r="196" spans="1:9" s="11" customFormat="1" ht="16.5" customHeight="1">
      <c r="A196" s="26" t="s">
        <v>110</v>
      </c>
      <c r="B196" s="7" t="s">
        <v>47</v>
      </c>
      <c r="C196" s="8" t="s">
        <v>83</v>
      </c>
      <c r="D196" s="8" t="s">
        <v>73</v>
      </c>
      <c r="E196" s="8" t="s">
        <v>138</v>
      </c>
      <c r="F196" s="8" t="s">
        <v>64</v>
      </c>
      <c r="G196" s="15">
        <v>300</v>
      </c>
      <c r="H196" s="15">
        <v>0</v>
      </c>
      <c r="I196" s="15">
        <v>0</v>
      </c>
    </row>
    <row r="197" spans="1:9" s="11" customFormat="1" ht="16.5" customHeight="1">
      <c r="A197" s="26" t="s">
        <v>188</v>
      </c>
      <c r="B197" s="7" t="s">
        <v>47</v>
      </c>
      <c r="C197" s="8" t="s">
        <v>83</v>
      </c>
      <c r="D197" s="8" t="s">
        <v>73</v>
      </c>
      <c r="E197" s="8" t="s">
        <v>187</v>
      </c>
      <c r="F197" s="8"/>
      <c r="G197" s="15">
        <v>100</v>
      </c>
      <c r="H197" s="15">
        <v>0</v>
      </c>
      <c r="I197" s="15">
        <v>0</v>
      </c>
    </row>
    <row r="198" spans="1:9" s="11" customFormat="1" ht="18" customHeight="1">
      <c r="A198" s="26" t="s">
        <v>110</v>
      </c>
      <c r="B198" s="7" t="s">
        <v>47</v>
      </c>
      <c r="C198" s="8" t="s">
        <v>83</v>
      </c>
      <c r="D198" s="8" t="s">
        <v>73</v>
      </c>
      <c r="E198" s="8" t="s">
        <v>187</v>
      </c>
      <c r="F198" s="8" t="s">
        <v>64</v>
      </c>
      <c r="G198" s="15">
        <v>100</v>
      </c>
      <c r="H198" s="15">
        <v>0</v>
      </c>
      <c r="I198" s="15">
        <v>0</v>
      </c>
    </row>
    <row r="199" spans="1:9" s="11" customFormat="1" ht="18" customHeight="1">
      <c r="A199" s="35" t="s">
        <v>223</v>
      </c>
      <c r="B199" s="7" t="s">
        <v>47</v>
      </c>
      <c r="C199" s="8" t="s">
        <v>83</v>
      </c>
      <c r="D199" s="8" t="s">
        <v>73</v>
      </c>
      <c r="E199" s="8" t="s">
        <v>279</v>
      </c>
      <c r="F199" s="8"/>
      <c r="G199" s="15">
        <f>G200</f>
        <v>1894.738</v>
      </c>
      <c r="H199" s="15">
        <v>0</v>
      </c>
      <c r="I199" s="15">
        <v>0</v>
      </c>
    </row>
    <row r="200" spans="1:9" s="11" customFormat="1" ht="18" customHeight="1">
      <c r="A200" s="26" t="s">
        <v>110</v>
      </c>
      <c r="B200" s="7" t="s">
        <v>47</v>
      </c>
      <c r="C200" s="8" t="s">
        <v>83</v>
      </c>
      <c r="D200" s="8" t="s">
        <v>73</v>
      </c>
      <c r="E200" s="8" t="s">
        <v>279</v>
      </c>
      <c r="F200" s="8" t="s">
        <v>64</v>
      </c>
      <c r="G200" s="58">
        <v>1894.738</v>
      </c>
      <c r="H200" s="15">
        <v>0</v>
      </c>
      <c r="I200" s="15">
        <v>0</v>
      </c>
    </row>
    <row r="201" spans="1:9" s="11" customFormat="1" ht="18" customHeight="1">
      <c r="A201" s="26" t="s">
        <v>280</v>
      </c>
      <c r="B201" s="7" t="s">
        <v>47</v>
      </c>
      <c r="C201" s="8" t="s">
        <v>83</v>
      </c>
      <c r="D201" s="8" t="s">
        <v>73</v>
      </c>
      <c r="E201" s="8" t="s">
        <v>281</v>
      </c>
      <c r="F201" s="8"/>
      <c r="G201" s="15">
        <f>G202</f>
        <v>50</v>
      </c>
      <c r="H201" s="15">
        <f>H202</f>
        <v>0</v>
      </c>
      <c r="I201" s="15">
        <f>I202</f>
        <v>0</v>
      </c>
    </row>
    <row r="202" spans="1:9" s="11" customFormat="1" ht="18" customHeight="1">
      <c r="A202" s="26" t="s">
        <v>110</v>
      </c>
      <c r="B202" s="7" t="s">
        <v>47</v>
      </c>
      <c r="C202" s="8" t="s">
        <v>83</v>
      </c>
      <c r="D202" s="8" t="s">
        <v>73</v>
      </c>
      <c r="E202" s="8" t="s">
        <v>281</v>
      </c>
      <c r="F202" s="8" t="s">
        <v>64</v>
      </c>
      <c r="G202" s="15">
        <v>50</v>
      </c>
      <c r="H202" s="15">
        <v>0</v>
      </c>
      <c r="I202" s="15">
        <v>0</v>
      </c>
    </row>
    <row r="203" spans="1:9" s="11" customFormat="1" ht="18" customHeight="1">
      <c r="A203" s="26" t="s">
        <v>344</v>
      </c>
      <c r="B203" s="7" t="s">
        <v>47</v>
      </c>
      <c r="C203" s="8" t="s">
        <v>83</v>
      </c>
      <c r="D203" s="8" t="s">
        <v>73</v>
      </c>
      <c r="E203" s="8" t="s">
        <v>321</v>
      </c>
      <c r="F203" s="8"/>
      <c r="G203" s="15">
        <f>G204</f>
        <v>120</v>
      </c>
      <c r="H203" s="15">
        <v>0</v>
      </c>
      <c r="I203" s="15">
        <v>0</v>
      </c>
    </row>
    <row r="204" spans="1:9" s="11" customFormat="1" ht="18" customHeight="1">
      <c r="A204" s="26" t="s">
        <v>110</v>
      </c>
      <c r="B204" s="7" t="s">
        <v>47</v>
      </c>
      <c r="C204" s="8" t="s">
        <v>83</v>
      </c>
      <c r="D204" s="8" t="s">
        <v>73</v>
      </c>
      <c r="E204" s="8" t="s">
        <v>321</v>
      </c>
      <c r="F204" s="8" t="s">
        <v>64</v>
      </c>
      <c r="G204" s="15">
        <v>120</v>
      </c>
      <c r="H204" s="15">
        <v>0</v>
      </c>
      <c r="I204" s="15">
        <v>0</v>
      </c>
    </row>
    <row r="205" spans="1:9" s="11" customFormat="1" ht="18" customHeight="1">
      <c r="A205" s="26" t="s">
        <v>282</v>
      </c>
      <c r="B205" s="7" t="s">
        <v>47</v>
      </c>
      <c r="C205" s="8" t="s">
        <v>83</v>
      </c>
      <c r="D205" s="8" t="s">
        <v>73</v>
      </c>
      <c r="E205" s="8" t="s">
        <v>322</v>
      </c>
      <c r="F205" s="8"/>
      <c r="G205" s="15">
        <f>G206</f>
        <v>107.5</v>
      </c>
      <c r="H205" s="15">
        <f>H206</f>
        <v>0</v>
      </c>
      <c r="I205" s="15">
        <v>0</v>
      </c>
    </row>
    <row r="206" spans="1:9" s="11" customFormat="1" ht="18" customHeight="1">
      <c r="A206" s="26" t="s">
        <v>110</v>
      </c>
      <c r="B206" s="7" t="s">
        <v>47</v>
      </c>
      <c r="C206" s="8" t="s">
        <v>83</v>
      </c>
      <c r="D206" s="8" t="s">
        <v>73</v>
      </c>
      <c r="E206" s="8" t="s">
        <v>322</v>
      </c>
      <c r="F206" s="8" t="s">
        <v>64</v>
      </c>
      <c r="G206" s="15">
        <v>107.5</v>
      </c>
      <c r="H206" s="15">
        <v>0</v>
      </c>
      <c r="I206" s="15">
        <v>0</v>
      </c>
    </row>
    <row r="207" spans="1:9" s="11" customFormat="1" ht="27" customHeight="1">
      <c r="A207" s="37" t="s">
        <v>330</v>
      </c>
      <c r="B207" s="13" t="s">
        <v>47</v>
      </c>
      <c r="C207" s="12" t="s">
        <v>83</v>
      </c>
      <c r="D207" s="12" t="s">
        <v>73</v>
      </c>
      <c r="E207" s="12" t="s">
        <v>143</v>
      </c>
      <c r="F207" s="12"/>
      <c r="G207" s="14">
        <f>G208+G217</f>
        <v>110202.5</v>
      </c>
      <c r="H207" s="14">
        <f>H217</f>
        <v>0</v>
      </c>
      <c r="I207" s="14">
        <f>I208</f>
        <v>0</v>
      </c>
    </row>
    <row r="208" spans="1:9" s="11" customFormat="1" ht="16.5" customHeight="1">
      <c r="A208" s="35" t="s">
        <v>345</v>
      </c>
      <c r="B208" s="7" t="s">
        <v>47</v>
      </c>
      <c r="C208" s="8" t="s">
        <v>83</v>
      </c>
      <c r="D208" s="8" t="s">
        <v>73</v>
      </c>
      <c r="E208" s="8" t="s">
        <v>144</v>
      </c>
      <c r="F208" s="12"/>
      <c r="G208" s="15">
        <f>G212+G211</f>
        <v>103132.5</v>
      </c>
      <c r="H208" s="15">
        <f>H212</f>
        <v>0</v>
      </c>
      <c r="I208" s="15">
        <f>I212</f>
        <v>0</v>
      </c>
    </row>
    <row r="209" spans="1:9" s="11" customFormat="1" ht="16.5" customHeight="1">
      <c r="A209" s="35" t="s">
        <v>375</v>
      </c>
      <c r="B209" s="7" t="s">
        <v>47</v>
      </c>
      <c r="C209" s="8" t="s">
        <v>83</v>
      </c>
      <c r="D209" s="8" t="s">
        <v>73</v>
      </c>
      <c r="E209" s="8" t="s">
        <v>377</v>
      </c>
      <c r="F209" s="12"/>
      <c r="G209" s="15">
        <f>G210</f>
        <v>42.5</v>
      </c>
      <c r="H209" s="15"/>
      <c r="I209" s="15"/>
    </row>
    <row r="210" spans="1:9" s="11" customFormat="1" ht="16.5" customHeight="1">
      <c r="A210" s="35" t="s">
        <v>376</v>
      </c>
      <c r="B210" s="7" t="s">
        <v>47</v>
      </c>
      <c r="C210" s="8" t="s">
        <v>83</v>
      </c>
      <c r="D210" s="8" t="s">
        <v>73</v>
      </c>
      <c r="E210" s="8" t="s">
        <v>378</v>
      </c>
      <c r="F210" s="12"/>
      <c r="G210" s="15">
        <f>G211</f>
        <v>42.5</v>
      </c>
      <c r="H210" s="15"/>
      <c r="I210" s="15"/>
    </row>
    <row r="211" spans="1:9" s="11" customFormat="1" ht="16.5" customHeight="1">
      <c r="A211" s="35" t="s">
        <v>110</v>
      </c>
      <c r="B211" s="7" t="s">
        <v>47</v>
      </c>
      <c r="C211" s="8" t="s">
        <v>83</v>
      </c>
      <c r="D211" s="8" t="s">
        <v>73</v>
      </c>
      <c r="E211" s="8" t="s">
        <v>378</v>
      </c>
      <c r="F211" s="8" t="s">
        <v>64</v>
      </c>
      <c r="G211" s="15">
        <v>42.5</v>
      </c>
      <c r="H211" s="15">
        <v>0</v>
      </c>
      <c r="I211" s="15">
        <v>0</v>
      </c>
    </row>
    <row r="212" spans="1:9" s="11" customFormat="1" ht="15.75" customHeight="1">
      <c r="A212" s="35" t="s">
        <v>346</v>
      </c>
      <c r="B212" s="7" t="s">
        <v>47</v>
      </c>
      <c r="C212" s="8" t="s">
        <v>83</v>
      </c>
      <c r="D212" s="8" t="s">
        <v>73</v>
      </c>
      <c r="E212" s="8" t="s">
        <v>176</v>
      </c>
      <c r="F212" s="12"/>
      <c r="G212" s="15">
        <f>G213+G215</f>
        <v>103090</v>
      </c>
      <c r="H212" s="15">
        <f>H213</f>
        <v>0</v>
      </c>
      <c r="I212" s="15">
        <f>I213</f>
        <v>0</v>
      </c>
    </row>
    <row r="213" spans="1:9" s="11" customFormat="1" ht="14.25" customHeight="1">
      <c r="A213" s="61" t="s">
        <v>347</v>
      </c>
      <c r="B213" s="7" t="s">
        <v>47</v>
      </c>
      <c r="C213" s="8" t="s">
        <v>83</v>
      </c>
      <c r="D213" s="8" t="s">
        <v>73</v>
      </c>
      <c r="E213" s="8" t="s">
        <v>175</v>
      </c>
      <c r="F213" s="12"/>
      <c r="G213" s="15">
        <f>G214</f>
        <v>28090</v>
      </c>
      <c r="H213" s="15">
        <f>H214</f>
        <v>0</v>
      </c>
      <c r="I213" s="15">
        <f>I214</f>
        <v>0</v>
      </c>
    </row>
    <row r="214" spans="1:9" s="11" customFormat="1" ht="18" customHeight="1">
      <c r="A214" s="26" t="s">
        <v>110</v>
      </c>
      <c r="B214" s="7" t="s">
        <v>47</v>
      </c>
      <c r="C214" s="8" t="s">
        <v>83</v>
      </c>
      <c r="D214" s="8" t="s">
        <v>73</v>
      </c>
      <c r="E214" s="8" t="s">
        <v>177</v>
      </c>
      <c r="F214" s="8" t="s">
        <v>64</v>
      </c>
      <c r="G214" s="15">
        <v>28090</v>
      </c>
      <c r="H214" s="15">
        <v>0</v>
      </c>
      <c r="I214" s="15">
        <v>0</v>
      </c>
    </row>
    <row r="215" spans="1:9" s="11" customFormat="1" ht="33.75" customHeight="1">
      <c r="A215" s="59" t="s">
        <v>355</v>
      </c>
      <c r="B215" s="7" t="s">
        <v>47</v>
      </c>
      <c r="C215" s="8" t="s">
        <v>83</v>
      </c>
      <c r="D215" s="8" t="s">
        <v>73</v>
      </c>
      <c r="E215" s="60" t="s">
        <v>356</v>
      </c>
      <c r="F215" s="8"/>
      <c r="G215" s="15">
        <f>G216</f>
        <v>75000</v>
      </c>
      <c r="H215" s="15">
        <v>0</v>
      </c>
      <c r="I215" s="15">
        <v>0</v>
      </c>
    </row>
    <row r="216" spans="1:9" s="11" customFormat="1" ht="18" customHeight="1">
      <c r="A216" s="26" t="s">
        <v>110</v>
      </c>
      <c r="B216" s="7" t="s">
        <v>47</v>
      </c>
      <c r="C216" s="8" t="s">
        <v>83</v>
      </c>
      <c r="D216" s="8" t="s">
        <v>73</v>
      </c>
      <c r="E216" s="60" t="s">
        <v>356</v>
      </c>
      <c r="F216" s="8" t="s">
        <v>64</v>
      </c>
      <c r="G216" s="58">
        <v>75000</v>
      </c>
      <c r="H216" s="15">
        <v>0</v>
      </c>
      <c r="I216" s="15">
        <v>0</v>
      </c>
    </row>
    <row r="217" spans="1:9" s="11" customFormat="1" ht="18" customHeight="1">
      <c r="A217" s="26" t="s">
        <v>231</v>
      </c>
      <c r="B217" s="7" t="s">
        <v>47</v>
      </c>
      <c r="C217" s="8" t="s">
        <v>83</v>
      </c>
      <c r="D217" s="8" t="s">
        <v>73</v>
      </c>
      <c r="E217" s="8" t="s">
        <v>234</v>
      </c>
      <c r="F217" s="8"/>
      <c r="G217" s="15">
        <f aca="true" t="shared" si="23" ref="G217:I219">G218</f>
        <v>7070</v>
      </c>
      <c r="H217" s="15">
        <f t="shared" si="23"/>
        <v>0</v>
      </c>
      <c r="I217" s="15">
        <f t="shared" si="23"/>
        <v>0</v>
      </c>
    </row>
    <row r="218" spans="1:9" s="11" customFormat="1" ht="18" customHeight="1">
      <c r="A218" s="26" t="s">
        <v>232</v>
      </c>
      <c r="B218" s="7" t="s">
        <v>47</v>
      </c>
      <c r="C218" s="8" t="s">
        <v>83</v>
      </c>
      <c r="D218" s="8" t="s">
        <v>73</v>
      </c>
      <c r="E218" s="8" t="s">
        <v>235</v>
      </c>
      <c r="F218" s="8"/>
      <c r="G218" s="15">
        <f t="shared" si="23"/>
        <v>7070</v>
      </c>
      <c r="H218" s="15">
        <f t="shared" si="23"/>
        <v>0</v>
      </c>
      <c r="I218" s="15">
        <f t="shared" si="23"/>
        <v>0</v>
      </c>
    </row>
    <row r="219" spans="1:9" s="11" customFormat="1" ht="18" customHeight="1">
      <c r="A219" s="26" t="s">
        <v>233</v>
      </c>
      <c r="B219" s="7" t="s">
        <v>47</v>
      </c>
      <c r="C219" s="8" t="s">
        <v>83</v>
      </c>
      <c r="D219" s="8" t="s">
        <v>73</v>
      </c>
      <c r="E219" s="8" t="s">
        <v>247</v>
      </c>
      <c r="F219" s="8"/>
      <c r="G219" s="15">
        <f t="shared" si="23"/>
        <v>7070</v>
      </c>
      <c r="H219" s="15">
        <f t="shared" si="23"/>
        <v>0</v>
      </c>
      <c r="I219" s="15">
        <f t="shared" si="23"/>
        <v>0</v>
      </c>
    </row>
    <row r="220" spans="1:9" s="11" customFormat="1" ht="18" customHeight="1">
      <c r="A220" s="26" t="s">
        <v>110</v>
      </c>
      <c r="B220" s="7" t="s">
        <v>47</v>
      </c>
      <c r="C220" s="8" t="s">
        <v>83</v>
      </c>
      <c r="D220" s="8" t="s">
        <v>73</v>
      </c>
      <c r="E220" s="8" t="s">
        <v>247</v>
      </c>
      <c r="F220" s="8" t="s">
        <v>64</v>
      </c>
      <c r="G220" s="15">
        <v>7070</v>
      </c>
      <c r="H220" s="15">
        <v>0</v>
      </c>
      <c r="I220" s="15">
        <v>0</v>
      </c>
    </row>
    <row r="221" spans="1:9" s="11" customFormat="1" ht="27" customHeight="1">
      <c r="A221" s="37" t="s">
        <v>331</v>
      </c>
      <c r="B221" s="13" t="s">
        <v>47</v>
      </c>
      <c r="C221" s="12" t="s">
        <v>83</v>
      </c>
      <c r="D221" s="12" t="s">
        <v>73</v>
      </c>
      <c r="E221" s="12" t="s">
        <v>148</v>
      </c>
      <c r="F221" s="8"/>
      <c r="G221" s="14">
        <f aca="true" t="shared" si="24" ref="G221:I224">G222</f>
        <v>195286.9919</v>
      </c>
      <c r="H221" s="14">
        <f t="shared" si="24"/>
        <v>0</v>
      </c>
      <c r="I221" s="14">
        <f t="shared" si="24"/>
        <v>0</v>
      </c>
    </row>
    <row r="222" spans="1:9" s="11" customFormat="1" ht="18" customHeight="1">
      <c r="A222" s="35" t="s">
        <v>145</v>
      </c>
      <c r="B222" s="7" t="s">
        <v>47</v>
      </c>
      <c r="C222" s="8" t="s">
        <v>83</v>
      </c>
      <c r="D222" s="8" t="s">
        <v>73</v>
      </c>
      <c r="E222" s="8" t="s">
        <v>149</v>
      </c>
      <c r="F222" s="8"/>
      <c r="G222" s="15">
        <f t="shared" si="24"/>
        <v>195286.9919</v>
      </c>
      <c r="H222" s="15">
        <f t="shared" si="24"/>
        <v>0</v>
      </c>
      <c r="I222" s="15">
        <f t="shared" si="24"/>
        <v>0</v>
      </c>
    </row>
    <row r="223" spans="1:9" s="11" customFormat="1" ht="18" customHeight="1">
      <c r="A223" s="35" t="s">
        <v>146</v>
      </c>
      <c r="B223" s="7" t="s">
        <v>47</v>
      </c>
      <c r="C223" s="8" t="s">
        <v>83</v>
      </c>
      <c r="D223" s="8" t="s">
        <v>73</v>
      </c>
      <c r="E223" s="8" t="s">
        <v>150</v>
      </c>
      <c r="F223" s="8"/>
      <c r="G223" s="15">
        <f t="shared" si="24"/>
        <v>195286.9919</v>
      </c>
      <c r="H223" s="15">
        <f t="shared" si="24"/>
        <v>0</v>
      </c>
      <c r="I223" s="15">
        <f t="shared" si="24"/>
        <v>0</v>
      </c>
    </row>
    <row r="224" spans="1:9" s="11" customFormat="1" ht="18" customHeight="1">
      <c r="A224" s="35" t="s">
        <v>151</v>
      </c>
      <c r="B224" s="7" t="s">
        <v>47</v>
      </c>
      <c r="C224" s="8" t="s">
        <v>83</v>
      </c>
      <c r="D224" s="8" t="s">
        <v>73</v>
      </c>
      <c r="E224" s="8" t="s">
        <v>147</v>
      </c>
      <c r="F224" s="8"/>
      <c r="G224" s="15">
        <f t="shared" si="24"/>
        <v>195286.9919</v>
      </c>
      <c r="H224" s="15">
        <f t="shared" si="24"/>
        <v>0</v>
      </c>
      <c r="I224" s="15">
        <f t="shared" si="24"/>
        <v>0</v>
      </c>
    </row>
    <row r="225" spans="1:9" s="11" customFormat="1" ht="18" customHeight="1">
      <c r="A225" s="35" t="s">
        <v>88</v>
      </c>
      <c r="B225" s="7" t="s">
        <v>47</v>
      </c>
      <c r="C225" s="8" t="s">
        <v>83</v>
      </c>
      <c r="D225" s="8" t="s">
        <v>73</v>
      </c>
      <c r="E225" s="8" t="s">
        <v>147</v>
      </c>
      <c r="F225" s="8" t="s">
        <v>84</v>
      </c>
      <c r="G225" s="63">
        <v>195286.9919</v>
      </c>
      <c r="H225" s="15">
        <v>0</v>
      </c>
      <c r="I225" s="15">
        <v>0</v>
      </c>
    </row>
    <row r="226" spans="1:9" s="11" customFormat="1" ht="15.75" customHeight="1">
      <c r="A226" s="24" t="s">
        <v>12</v>
      </c>
      <c r="B226" s="13" t="s">
        <v>47</v>
      </c>
      <c r="C226" s="12" t="s">
        <v>83</v>
      </c>
      <c r="D226" s="12" t="s">
        <v>83</v>
      </c>
      <c r="E226" s="12"/>
      <c r="F226" s="12"/>
      <c r="G226" s="14">
        <f>G229</f>
        <v>23645.605</v>
      </c>
      <c r="H226" s="46">
        <f>H229</f>
        <v>13442.82412</v>
      </c>
      <c r="I226" s="46">
        <f>I229</f>
        <v>15511.218</v>
      </c>
    </row>
    <row r="227" spans="1:9" s="11" customFormat="1" ht="24.75" customHeight="1">
      <c r="A227" s="37" t="s">
        <v>155</v>
      </c>
      <c r="B227" s="7" t="s">
        <v>47</v>
      </c>
      <c r="C227" s="8" t="s">
        <v>83</v>
      </c>
      <c r="D227" s="8" t="s">
        <v>83</v>
      </c>
      <c r="E227" s="12" t="s">
        <v>136</v>
      </c>
      <c r="F227" s="12"/>
      <c r="G227" s="14">
        <f aca="true" t="shared" si="25" ref="G227:I229">G228</f>
        <v>23645.605</v>
      </c>
      <c r="H227" s="14">
        <f t="shared" si="25"/>
        <v>13442.82412</v>
      </c>
      <c r="I227" s="14">
        <f t="shared" si="25"/>
        <v>15511.218</v>
      </c>
    </row>
    <row r="228" spans="1:9" s="11" customFormat="1" ht="33" customHeight="1">
      <c r="A228" s="26" t="s">
        <v>351</v>
      </c>
      <c r="B228" s="7" t="s">
        <v>47</v>
      </c>
      <c r="C228" s="8" t="s">
        <v>83</v>
      </c>
      <c r="D228" s="8" t="s">
        <v>83</v>
      </c>
      <c r="E228" s="8" t="s">
        <v>302</v>
      </c>
      <c r="F228" s="12"/>
      <c r="G228" s="15">
        <f t="shared" si="25"/>
        <v>23645.605</v>
      </c>
      <c r="H228" s="15">
        <f t="shared" si="25"/>
        <v>13442.82412</v>
      </c>
      <c r="I228" s="15">
        <f t="shared" si="25"/>
        <v>15511.218</v>
      </c>
    </row>
    <row r="229" spans="1:9" s="11" customFormat="1" ht="33" customHeight="1">
      <c r="A229" s="26" t="s">
        <v>352</v>
      </c>
      <c r="B229" s="7" t="s">
        <v>47</v>
      </c>
      <c r="C229" s="8" t="s">
        <v>83</v>
      </c>
      <c r="D229" s="8" t="s">
        <v>83</v>
      </c>
      <c r="E229" s="8" t="s">
        <v>303</v>
      </c>
      <c r="F229" s="12"/>
      <c r="G229" s="15">
        <f t="shared" si="25"/>
        <v>23645.605</v>
      </c>
      <c r="H229" s="15">
        <f t="shared" si="25"/>
        <v>13442.82412</v>
      </c>
      <c r="I229" s="15">
        <f t="shared" si="25"/>
        <v>15511.218</v>
      </c>
    </row>
    <row r="230" spans="1:9" s="11" customFormat="1" ht="37.5" customHeight="1">
      <c r="A230" s="39" t="s">
        <v>350</v>
      </c>
      <c r="B230" s="7" t="s">
        <v>47</v>
      </c>
      <c r="C230" s="8" t="s">
        <v>83</v>
      </c>
      <c r="D230" s="8" t="s">
        <v>83</v>
      </c>
      <c r="E230" s="8" t="s">
        <v>297</v>
      </c>
      <c r="F230" s="12"/>
      <c r="G230" s="15">
        <f>G231+G232+G234+G233</f>
        <v>23645.605</v>
      </c>
      <c r="H230" s="15">
        <f>H231+H232+H234</f>
        <v>13442.82412</v>
      </c>
      <c r="I230" s="15">
        <f>I231+I232+I234</f>
        <v>15511.218</v>
      </c>
    </row>
    <row r="231" spans="1:9" s="11" customFormat="1" ht="18" customHeight="1">
      <c r="A231" s="38" t="s">
        <v>126</v>
      </c>
      <c r="B231" s="7" t="s">
        <v>47</v>
      </c>
      <c r="C231" s="8" t="s">
        <v>83</v>
      </c>
      <c r="D231" s="8" t="s">
        <v>83</v>
      </c>
      <c r="E231" s="8" t="s">
        <v>297</v>
      </c>
      <c r="F231" s="8" t="s">
        <v>299</v>
      </c>
      <c r="G231" s="58">
        <v>23209.83</v>
      </c>
      <c r="H231" s="58">
        <v>13118.95312</v>
      </c>
      <c r="I231" s="58">
        <v>15187.37</v>
      </c>
    </row>
    <row r="232" spans="1:9" s="11" customFormat="1" ht="18" customHeight="1">
      <c r="A232" s="26" t="s">
        <v>110</v>
      </c>
      <c r="B232" s="7" t="s">
        <v>47</v>
      </c>
      <c r="C232" s="8" t="s">
        <v>83</v>
      </c>
      <c r="D232" s="8" t="s">
        <v>83</v>
      </c>
      <c r="E232" s="8" t="s">
        <v>297</v>
      </c>
      <c r="F232" s="8" t="s">
        <v>64</v>
      </c>
      <c r="G232" s="58">
        <v>326.179</v>
      </c>
      <c r="H232" s="58">
        <v>293.792</v>
      </c>
      <c r="I232" s="58">
        <v>293.792</v>
      </c>
    </row>
    <row r="233" spans="1:9" s="11" customFormat="1" ht="18" customHeight="1">
      <c r="A233" s="26" t="s">
        <v>374</v>
      </c>
      <c r="B233" s="7" t="s">
        <v>47</v>
      </c>
      <c r="C233" s="8" t="s">
        <v>83</v>
      </c>
      <c r="D233" s="8" t="s">
        <v>83</v>
      </c>
      <c r="E233" s="8" t="s">
        <v>297</v>
      </c>
      <c r="F233" s="8" t="s">
        <v>217</v>
      </c>
      <c r="G233" s="58">
        <v>79.495</v>
      </c>
      <c r="H233" s="58">
        <v>0</v>
      </c>
      <c r="I233" s="58">
        <v>0</v>
      </c>
    </row>
    <row r="234" spans="1:9" s="11" customFormat="1" ht="14.25" customHeight="1">
      <c r="A234" s="35" t="s">
        <v>296</v>
      </c>
      <c r="B234" s="7" t="s">
        <v>47</v>
      </c>
      <c r="C234" s="8" t="s">
        <v>83</v>
      </c>
      <c r="D234" s="8" t="s">
        <v>83</v>
      </c>
      <c r="E234" s="8" t="s">
        <v>297</v>
      </c>
      <c r="F234" s="8" t="s">
        <v>298</v>
      </c>
      <c r="G234" s="58">
        <v>30.101</v>
      </c>
      <c r="H234" s="58">
        <v>30.079</v>
      </c>
      <c r="I234" s="58">
        <v>30.056</v>
      </c>
    </row>
    <row r="235" spans="1:9" s="11" customFormat="1" ht="14.25" customHeight="1">
      <c r="A235" s="24" t="s">
        <v>49</v>
      </c>
      <c r="B235" s="13" t="s">
        <v>47</v>
      </c>
      <c r="C235" s="12" t="s">
        <v>89</v>
      </c>
      <c r="D235" s="12" t="s">
        <v>57</v>
      </c>
      <c r="E235" s="12"/>
      <c r="F235" s="12"/>
      <c r="G235" s="14">
        <f>G242+G236</f>
        <v>898.9144200000001</v>
      </c>
      <c r="H235" s="14">
        <f>H242+H236</f>
        <v>418.91442</v>
      </c>
      <c r="I235" s="14">
        <f>I242+I236</f>
        <v>418.91442</v>
      </c>
    </row>
    <row r="236" spans="1:9" s="11" customFormat="1" ht="36.75" customHeight="1">
      <c r="A236" s="41" t="s">
        <v>183</v>
      </c>
      <c r="B236" s="13" t="s">
        <v>47</v>
      </c>
      <c r="C236" s="12" t="s">
        <v>89</v>
      </c>
      <c r="D236" s="12" t="s">
        <v>83</v>
      </c>
      <c r="E236" s="12"/>
      <c r="F236" s="12"/>
      <c r="G236" s="14">
        <f aca="true" t="shared" si="26" ref="G236:I240">G237</f>
        <v>50</v>
      </c>
      <c r="H236" s="14">
        <f t="shared" si="26"/>
        <v>0</v>
      </c>
      <c r="I236" s="14">
        <f t="shared" si="26"/>
        <v>0</v>
      </c>
    </row>
    <row r="237" spans="1:9" s="11" customFormat="1" ht="14.25" customHeight="1">
      <c r="A237" s="26" t="s">
        <v>27</v>
      </c>
      <c r="B237" s="7" t="s">
        <v>47</v>
      </c>
      <c r="C237" s="8" t="s">
        <v>89</v>
      </c>
      <c r="D237" s="8" t="s">
        <v>83</v>
      </c>
      <c r="E237" s="8" t="s">
        <v>62</v>
      </c>
      <c r="F237" s="12"/>
      <c r="G237" s="15">
        <f t="shared" si="26"/>
        <v>50</v>
      </c>
      <c r="H237" s="15">
        <f t="shared" si="26"/>
        <v>0</v>
      </c>
      <c r="I237" s="15">
        <f t="shared" si="26"/>
        <v>0</v>
      </c>
    </row>
    <row r="238" spans="1:9" s="11" customFormat="1" ht="14.25" customHeight="1">
      <c r="A238" s="26" t="s">
        <v>28</v>
      </c>
      <c r="B238" s="7" t="s">
        <v>47</v>
      </c>
      <c r="C238" s="8" t="s">
        <v>89</v>
      </c>
      <c r="D238" s="8" t="s">
        <v>83</v>
      </c>
      <c r="E238" s="8" t="s">
        <v>99</v>
      </c>
      <c r="F238" s="12"/>
      <c r="G238" s="15">
        <f t="shared" si="26"/>
        <v>50</v>
      </c>
      <c r="H238" s="15">
        <f t="shared" si="26"/>
        <v>0</v>
      </c>
      <c r="I238" s="15">
        <f t="shared" si="26"/>
        <v>0</v>
      </c>
    </row>
    <row r="239" spans="1:9" s="11" customFormat="1" ht="14.25" customHeight="1">
      <c r="A239" s="26" t="s">
        <v>28</v>
      </c>
      <c r="B239" s="7" t="s">
        <v>47</v>
      </c>
      <c r="C239" s="8" t="s">
        <v>89</v>
      </c>
      <c r="D239" s="8" t="s">
        <v>83</v>
      </c>
      <c r="E239" s="8" t="s">
        <v>65</v>
      </c>
      <c r="F239" s="12"/>
      <c r="G239" s="15">
        <f t="shared" si="26"/>
        <v>50</v>
      </c>
      <c r="H239" s="15">
        <f t="shared" si="26"/>
        <v>0</v>
      </c>
      <c r="I239" s="15">
        <f t="shared" si="26"/>
        <v>0</v>
      </c>
    </row>
    <row r="240" spans="1:9" s="11" customFormat="1" ht="14.25" customHeight="1">
      <c r="A240" s="26" t="s">
        <v>182</v>
      </c>
      <c r="B240" s="7" t="s">
        <v>47</v>
      </c>
      <c r="C240" s="8" t="s">
        <v>89</v>
      </c>
      <c r="D240" s="8" t="s">
        <v>83</v>
      </c>
      <c r="E240" s="8" t="s">
        <v>181</v>
      </c>
      <c r="F240" s="12"/>
      <c r="G240" s="15">
        <f t="shared" si="26"/>
        <v>50</v>
      </c>
      <c r="H240" s="15">
        <f t="shared" si="26"/>
        <v>0</v>
      </c>
      <c r="I240" s="15">
        <f t="shared" si="26"/>
        <v>0</v>
      </c>
    </row>
    <row r="241" spans="1:9" s="11" customFormat="1" ht="13.5" customHeight="1">
      <c r="A241" s="26" t="s">
        <v>110</v>
      </c>
      <c r="B241" s="7" t="s">
        <v>47</v>
      </c>
      <c r="C241" s="8" t="s">
        <v>89</v>
      </c>
      <c r="D241" s="8" t="s">
        <v>83</v>
      </c>
      <c r="E241" s="8" t="s">
        <v>181</v>
      </c>
      <c r="F241" s="8" t="s">
        <v>64</v>
      </c>
      <c r="G241" s="15">
        <v>50</v>
      </c>
      <c r="H241" s="15">
        <v>0</v>
      </c>
      <c r="I241" s="15">
        <v>0</v>
      </c>
    </row>
    <row r="242" spans="1:9" s="11" customFormat="1" ht="18.75" customHeight="1">
      <c r="A242" s="24" t="s">
        <v>170</v>
      </c>
      <c r="B242" s="13" t="s">
        <v>47</v>
      </c>
      <c r="C242" s="12" t="s">
        <v>89</v>
      </c>
      <c r="D242" s="12" t="s">
        <v>89</v>
      </c>
      <c r="E242" s="12"/>
      <c r="F242" s="12"/>
      <c r="G242" s="14">
        <f>G243</f>
        <v>848.9144200000001</v>
      </c>
      <c r="H242" s="14">
        <f>H243</f>
        <v>418.91442</v>
      </c>
      <c r="I242" s="14">
        <f>I243</f>
        <v>418.91442</v>
      </c>
    </row>
    <row r="243" spans="1:9" s="11" customFormat="1" ht="15.75" customHeight="1">
      <c r="A243" s="32" t="s">
        <v>29</v>
      </c>
      <c r="B243" s="13" t="s">
        <v>47</v>
      </c>
      <c r="C243" s="12" t="s">
        <v>89</v>
      </c>
      <c r="D243" s="12" t="s">
        <v>89</v>
      </c>
      <c r="E243" s="12" t="s">
        <v>95</v>
      </c>
      <c r="F243" s="12"/>
      <c r="G243" s="14">
        <f>G244+G250</f>
        <v>848.9144200000001</v>
      </c>
      <c r="H243" s="14">
        <f>H244+H250</f>
        <v>418.91442</v>
      </c>
      <c r="I243" s="14">
        <f>I244+I250</f>
        <v>418.91442</v>
      </c>
    </row>
    <row r="244" spans="1:9" s="11" customFormat="1" ht="25.5" customHeight="1">
      <c r="A244" s="26" t="s">
        <v>46</v>
      </c>
      <c r="B244" s="7" t="s">
        <v>47</v>
      </c>
      <c r="C244" s="8" t="s">
        <v>89</v>
      </c>
      <c r="D244" s="8" t="s">
        <v>89</v>
      </c>
      <c r="E244" s="8" t="s">
        <v>96</v>
      </c>
      <c r="F244" s="8"/>
      <c r="G244" s="15">
        <f>G245</f>
        <v>448.91442</v>
      </c>
      <c r="H244" s="15">
        <f>H245</f>
        <v>418.91442</v>
      </c>
      <c r="I244" s="15">
        <f>I245</f>
        <v>418.91442</v>
      </c>
    </row>
    <row r="245" spans="1:9" s="11" customFormat="1" ht="15" customHeight="1">
      <c r="A245" s="26" t="s">
        <v>93</v>
      </c>
      <c r="B245" s="7" t="s">
        <v>47</v>
      </c>
      <c r="C245" s="8" t="s">
        <v>89</v>
      </c>
      <c r="D245" s="8" t="s">
        <v>89</v>
      </c>
      <c r="E245" s="8" t="s">
        <v>120</v>
      </c>
      <c r="F245" s="8"/>
      <c r="G245" s="15">
        <f>G248+G246</f>
        <v>448.91442</v>
      </c>
      <c r="H245" s="15">
        <f>H248</f>
        <v>418.91442</v>
      </c>
      <c r="I245" s="15">
        <f>I248</f>
        <v>418.91442</v>
      </c>
    </row>
    <row r="246" spans="1:9" s="11" customFormat="1" ht="15" customHeight="1">
      <c r="A246" s="35" t="s">
        <v>332</v>
      </c>
      <c r="B246" s="7" t="s">
        <v>47</v>
      </c>
      <c r="C246" s="8" t="s">
        <v>89</v>
      </c>
      <c r="D246" s="8" t="s">
        <v>89</v>
      </c>
      <c r="E246" s="8" t="s">
        <v>333</v>
      </c>
      <c r="F246" s="8"/>
      <c r="G246" s="15">
        <f>G247</f>
        <v>30</v>
      </c>
      <c r="H246" s="15">
        <f>H247</f>
        <v>0</v>
      </c>
      <c r="I246" s="15">
        <f>I247</f>
        <v>0</v>
      </c>
    </row>
    <row r="247" spans="1:9" s="11" customFormat="1" ht="15" customHeight="1">
      <c r="A247" s="35" t="s">
        <v>110</v>
      </c>
      <c r="B247" s="7" t="s">
        <v>47</v>
      </c>
      <c r="C247" s="8" t="s">
        <v>89</v>
      </c>
      <c r="D247" s="8" t="s">
        <v>89</v>
      </c>
      <c r="E247" s="8" t="s">
        <v>333</v>
      </c>
      <c r="F247" s="8"/>
      <c r="G247" s="15">
        <v>30</v>
      </c>
      <c r="H247" s="15">
        <v>0</v>
      </c>
      <c r="I247" s="15">
        <v>0</v>
      </c>
    </row>
    <row r="248" spans="1:9" s="11" customFormat="1" ht="15" customHeight="1">
      <c r="A248" s="35" t="s">
        <v>201</v>
      </c>
      <c r="B248" s="7" t="s">
        <v>47</v>
      </c>
      <c r="C248" s="8" t="s">
        <v>89</v>
      </c>
      <c r="D248" s="8" t="s">
        <v>89</v>
      </c>
      <c r="E248" s="8" t="s">
        <v>209</v>
      </c>
      <c r="F248" s="8"/>
      <c r="G248" s="15">
        <f>G249</f>
        <v>418.91442</v>
      </c>
      <c r="H248" s="15">
        <f>H249</f>
        <v>418.91442</v>
      </c>
      <c r="I248" s="15">
        <f>I249</f>
        <v>418.91442</v>
      </c>
    </row>
    <row r="249" spans="1:9" s="11" customFormat="1" ht="15" customHeight="1">
      <c r="A249" s="35" t="s">
        <v>124</v>
      </c>
      <c r="B249" s="7" t="s">
        <v>47</v>
      </c>
      <c r="C249" s="8" t="s">
        <v>89</v>
      </c>
      <c r="D249" s="8" t="s">
        <v>89</v>
      </c>
      <c r="E249" s="8" t="s">
        <v>209</v>
      </c>
      <c r="F249" s="8" t="s">
        <v>64</v>
      </c>
      <c r="G249" s="58">
        <v>418.91442</v>
      </c>
      <c r="H249" s="58">
        <v>418.91442</v>
      </c>
      <c r="I249" s="58">
        <v>418.91442</v>
      </c>
    </row>
    <row r="250" spans="1:9" s="11" customFormat="1" ht="14.25" customHeight="1">
      <c r="A250" s="26" t="s">
        <v>117</v>
      </c>
      <c r="B250" s="7" t="s">
        <v>47</v>
      </c>
      <c r="C250" s="8" t="s">
        <v>89</v>
      </c>
      <c r="D250" s="8" t="s">
        <v>89</v>
      </c>
      <c r="E250" s="8" t="s">
        <v>98</v>
      </c>
      <c r="F250" s="8"/>
      <c r="G250" s="15">
        <f aca="true" t="shared" si="27" ref="G250:I252">G251</f>
        <v>400</v>
      </c>
      <c r="H250" s="15">
        <f t="shared" si="27"/>
        <v>0</v>
      </c>
      <c r="I250" s="15">
        <f t="shared" si="27"/>
        <v>0</v>
      </c>
    </row>
    <row r="251" spans="1:9" s="11" customFormat="1" ht="15.75" customHeight="1">
      <c r="A251" s="26" t="s">
        <v>94</v>
      </c>
      <c r="B251" s="7" t="s">
        <v>47</v>
      </c>
      <c r="C251" s="8" t="s">
        <v>89</v>
      </c>
      <c r="D251" s="8" t="s">
        <v>89</v>
      </c>
      <c r="E251" s="8" t="s">
        <v>121</v>
      </c>
      <c r="F251" s="8"/>
      <c r="G251" s="15">
        <f t="shared" si="27"/>
        <v>400</v>
      </c>
      <c r="H251" s="15">
        <f t="shared" si="27"/>
        <v>0</v>
      </c>
      <c r="I251" s="15">
        <f t="shared" si="27"/>
        <v>0</v>
      </c>
    </row>
    <row r="252" spans="1:9" s="11" customFormat="1" ht="15.75" customHeight="1">
      <c r="A252" s="26" t="s">
        <v>30</v>
      </c>
      <c r="B252" s="7" t="s">
        <v>47</v>
      </c>
      <c r="C252" s="8" t="s">
        <v>89</v>
      </c>
      <c r="D252" s="8" t="s">
        <v>89</v>
      </c>
      <c r="E252" s="8" t="s">
        <v>97</v>
      </c>
      <c r="F252" s="8"/>
      <c r="G252" s="15">
        <f t="shared" si="27"/>
        <v>400</v>
      </c>
      <c r="H252" s="15">
        <f t="shared" si="27"/>
        <v>0</v>
      </c>
      <c r="I252" s="15">
        <f t="shared" si="27"/>
        <v>0</v>
      </c>
    </row>
    <row r="253" spans="1:9" s="11" customFormat="1" ht="14.25" customHeight="1">
      <c r="A253" s="26" t="s">
        <v>77</v>
      </c>
      <c r="B253" s="7" t="s">
        <v>47</v>
      </c>
      <c r="C253" s="8" t="s">
        <v>89</v>
      </c>
      <c r="D253" s="8" t="s">
        <v>89</v>
      </c>
      <c r="E253" s="8" t="s">
        <v>97</v>
      </c>
      <c r="F253" s="8" t="s">
        <v>76</v>
      </c>
      <c r="G253" s="15">
        <v>400</v>
      </c>
      <c r="H253" s="15">
        <v>0</v>
      </c>
      <c r="I253" s="15">
        <v>0</v>
      </c>
    </row>
    <row r="254" spans="1:9" s="11" customFormat="1" ht="15" customHeight="1">
      <c r="A254" s="30" t="s">
        <v>51</v>
      </c>
      <c r="B254" s="13" t="s">
        <v>47</v>
      </c>
      <c r="C254" s="12" t="s">
        <v>82</v>
      </c>
      <c r="D254" s="12" t="s">
        <v>57</v>
      </c>
      <c r="E254" s="19"/>
      <c r="F254" s="19"/>
      <c r="G254" s="14">
        <f>G255+G273</f>
        <v>15720.7724</v>
      </c>
      <c r="H254" s="14">
        <f aca="true" t="shared" si="28" ref="G254:I255">H255</f>
        <v>3886.54753</v>
      </c>
      <c r="I254" s="14">
        <f t="shared" si="28"/>
        <v>4529.0783</v>
      </c>
    </row>
    <row r="255" spans="1:9" s="11" customFormat="1" ht="15" customHeight="1">
      <c r="A255" s="24" t="s">
        <v>6</v>
      </c>
      <c r="B255" s="7" t="s">
        <v>47</v>
      </c>
      <c r="C255" s="8" t="s">
        <v>82</v>
      </c>
      <c r="D255" s="8" t="s">
        <v>56</v>
      </c>
      <c r="E255" s="19"/>
      <c r="F255" s="12"/>
      <c r="G255" s="14">
        <f t="shared" si="28"/>
        <v>15670.7724</v>
      </c>
      <c r="H255" s="14">
        <f t="shared" si="28"/>
        <v>3886.54753</v>
      </c>
      <c r="I255" s="14">
        <f t="shared" si="28"/>
        <v>4529.0783</v>
      </c>
    </row>
    <row r="256" spans="1:9" s="11" customFormat="1" ht="21" customHeight="1">
      <c r="A256" s="37" t="s">
        <v>43</v>
      </c>
      <c r="B256" s="13" t="s">
        <v>47</v>
      </c>
      <c r="C256" s="12" t="s">
        <v>82</v>
      </c>
      <c r="D256" s="12" t="s">
        <v>56</v>
      </c>
      <c r="E256" s="12" t="s">
        <v>92</v>
      </c>
      <c r="F256" s="8"/>
      <c r="G256" s="14">
        <f>G257+G269+G261</f>
        <v>15670.7724</v>
      </c>
      <c r="H256" s="14">
        <f>H257+H269+H261</f>
        <v>3886.54753</v>
      </c>
      <c r="I256" s="14">
        <f>I257+I269+I261</f>
        <v>4529.0783</v>
      </c>
    </row>
    <row r="257" spans="1:9" s="11" customFormat="1" ht="24" customHeight="1">
      <c r="A257" s="39" t="s">
        <v>221</v>
      </c>
      <c r="B257" s="7" t="s">
        <v>47</v>
      </c>
      <c r="C257" s="8" t="s">
        <v>82</v>
      </c>
      <c r="D257" s="8" t="s">
        <v>56</v>
      </c>
      <c r="E257" s="18" t="s">
        <v>226</v>
      </c>
      <c r="F257" s="8"/>
      <c r="G257" s="15">
        <f>G258</f>
        <v>1021.1</v>
      </c>
      <c r="H257" s="15">
        <v>0</v>
      </c>
      <c r="I257" s="15">
        <v>0</v>
      </c>
    </row>
    <row r="258" spans="1:9" s="11" customFormat="1" ht="24" customHeight="1">
      <c r="A258" s="35" t="s">
        <v>222</v>
      </c>
      <c r="B258" s="7" t="s">
        <v>47</v>
      </c>
      <c r="C258" s="8" t="s">
        <v>82</v>
      </c>
      <c r="D258" s="8" t="s">
        <v>56</v>
      </c>
      <c r="E258" s="18" t="s">
        <v>224</v>
      </c>
      <c r="F258" s="8"/>
      <c r="G258" s="15">
        <f>G259</f>
        <v>1021.1</v>
      </c>
      <c r="H258" s="15">
        <v>0</v>
      </c>
      <c r="I258" s="15">
        <v>0</v>
      </c>
    </row>
    <row r="259" spans="1:9" s="11" customFormat="1" ht="17.25" customHeight="1">
      <c r="A259" s="35" t="s">
        <v>223</v>
      </c>
      <c r="B259" s="7" t="s">
        <v>47</v>
      </c>
      <c r="C259" s="8" t="s">
        <v>82</v>
      </c>
      <c r="D259" s="8" t="s">
        <v>56</v>
      </c>
      <c r="E259" s="17" t="s">
        <v>225</v>
      </c>
      <c r="F259" s="8"/>
      <c r="G259" s="15">
        <f>G260</f>
        <v>1021.1</v>
      </c>
      <c r="H259" s="15">
        <v>0</v>
      </c>
      <c r="I259" s="15">
        <v>0</v>
      </c>
    </row>
    <row r="260" spans="1:9" s="11" customFormat="1" ht="17.25" customHeight="1">
      <c r="A260" s="26" t="s">
        <v>110</v>
      </c>
      <c r="B260" s="7" t="s">
        <v>47</v>
      </c>
      <c r="C260" s="8" t="s">
        <v>82</v>
      </c>
      <c r="D260" s="8" t="s">
        <v>56</v>
      </c>
      <c r="E260" s="17" t="s">
        <v>225</v>
      </c>
      <c r="F260" s="8" t="s">
        <v>64</v>
      </c>
      <c r="G260" s="58">
        <v>1021.1</v>
      </c>
      <c r="H260" s="15">
        <v>0</v>
      </c>
      <c r="I260" s="15">
        <v>0</v>
      </c>
    </row>
    <row r="261" spans="1:9" s="11" customFormat="1" ht="17.25" customHeight="1">
      <c r="A261" s="26" t="s">
        <v>304</v>
      </c>
      <c r="B261" s="7" t="s">
        <v>47</v>
      </c>
      <c r="C261" s="8" t="s">
        <v>82</v>
      </c>
      <c r="D261" s="8" t="s">
        <v>56</v>
      </c>
      <c r="E261" s="17" t="s">
        <v>306</v>
      </c>
      <c r="F261" s="8"/>
      <c r="G261" s="15">
        <f>G262</f>
        <v>14349.6724</v>
      </c>
      <c r="H261" s="15">
        <f>H262</f>
        <v>3886.54753</v>
      </c>
      <c r="I261" s="15">
        <f>I262</f>
        <v>4529.0783</v>
      </c>
    </row>
    <row r="262" spans="1:9" s="11" customFormat="1" ht="17.25" customHeight="1">
      <c r="A262" s="26" t="s">
        <v>305</v>
      </c>
      <c r="B262" s="7" t="s">
        <v>47</v>
      </c>
      <c r="C262" s="8" t="s">
        <v>82</v>
      </c>
      <c r="D262" s="8" t="s">
        <v>56</v>
      </c>
      <c r="E262" s="17" t="s">
        <v>307</v>
      </c>
      <c r="F262" s="8"/>
      <c r="G262" s="15">
        <f>G263+G267</f>
        <v>14349.6724</v>
      </c>
      <c r="H262" s="15">
        <f>H263+H267</f>
        <v>3886.54753</v>
      </c>
      <c r="I262" s="15">
        <f>I263+I267</f>
        <v>4529.0783</v>
      </c>
    </row>
    <row r="263" spans="1:9" s="11" customFormat="1" ht="32.25" customHeight="1">
      <c r="A263" s="39" t="s">
        <v>353</v>
      </c>
      <c r="B263" s="7" t="s">
        <v>47</v>
      </c>
      <c r="C263" s="8" t="s">
        <v>82</v>
      </c>
      <c r="D263" s="8" t="s">
        <v>56</v>
      </c>
      <c r="E263" s="17" t="s">
        <v>308</v>
      </c>
      <c r="F263" s="8"/>
      <c r="G263" s="15">
        <f>G264+G265+G266</f>
        <v>7811.6724</v>
      </c>
      <c r="H263" s="15">
        <f>H264+H265+H266</f>
        <v>3886.54753</v>
      </c>
      <c r="I263" s="15">
        <f>I264+I265+I266</f>
        <v>4529.0783</v>
      </c>
    </row>
    <row r="264" spans="1:9" s="11" customFormat="1" ht="17.25" customHeight="1">
      <c r="A264" s="38" t="s">
        <v>126</v>
      </c>
      <c r="B264" s="7" t="s">
        <v>47</v>
      </c>
      <c r="C264" s="8" t="s">
        <v>82</v>
      </c>
      <c r="D264" s="8" t="s">
        <v>56</v>
      </c>
      <c r="E264" s="17" t="s">
        <v>308</v>
      </c>
      <c r="F264" s="8" t="s">
        <v>299</v>
      </c>
      <c r="G264" s="58">
        <v>6433.20096</v>
      </c>
      <c r="H264" s="15">
        <v>3410</v>
      </c>
      <c r="I264" s="15">
        <v>4033.86887</v>
      </c>
    </row>
    <row r="265" spans="1:9" s="11" customFormat="1" ht="17.25" customHeight="1">
      <c r="A265" s="35" t="s">
        <v>124</v>
      </c>
      <c r="B265" s="7" t="s">
        <v>47</v>
      </c>
      <c r="C265" s="8" t="s">
        <v>82</v>
      </c>
      <c r="D265" s="8" t="s">
        <v>56</v>
      </c>
      <c r="E265" s="17" t="s">
        <v>308</v>
      </c>
      <c r="F265" s="8" t="s">
        <v>64</v>
      </c>
      <c r="G265" s="58">
        <v>1326.00144</v>
      </c>
      <c r="H265" s="58">
        <v>466.54753</v>
      </c>
      <c r="I265" s="58">
        <v>485.20943</v>
      </c>
    </row>
    <row r="266" spans="1:9" s="11" customFormat="1" ht="17.25" customHeight="1">
      <c r="A266" s="35" t="s">
        <v>296</v>
      </c>
      <c r="B266" s="7" t="s">
        <v>47</v>
      </c>
      <c r="C266" s="8" t="s">
        <v>82</v>
      </c>
      <c r="D266" s="8" t="s">
        <v>56</v>
      </c>
      <c r="E266" s="17" t="s">
        <v>308</v>
      </c>
      <c r="F266" s="8" t="s">
        <v>298</v>
      </c>
      <c r="G266" s="58">
        <v>52.47</v>
      </c>
      <c r="H266" s="58">
        <v>10</v>
      </c>
      <c r="I266" s="58">
        <v>10</v>
      </c>
    </row>
    <row r="267" spans="1:9" s="11" customFormat="1" ht="50.25" customHeight="1">
      <c r="A267" s="35" t="s">
        <v>348</v>
      </c>
      <c r="B267" s="8" t="s">
        <v>47</v>
      </c>
      <c r="C267" s="8" t="s">
        <v>82</v>
      </c>
      <c r="D267" s="8" t="s">
        <v>56</v>
      </c>
      <c r="E267" s="56" t="s">
        <v>309</v>
      </c>
      <c r="F267" s="8"/>
      <c r="G267" s="57">
        <f>G268</f>
        <v>6538</v>
      </c>
      <c r="H267" s="57">
        <f>H268</f>
        <v>0</v>
      </c>
      <c r="I267" s="57">
        <f>I268</f>
        <v>0</v>
      </c>
    </row>
    <row r="268" spans="1:9" s="11" customFormat="1" ht="17.25" customHeight="1">
      <c r="A268" s="38" t="s">
        <v>126</v>
      </c>
      <c r="B268" s="7" t="s">
        <v>47</v>
      </c>
      <c r="C268" s="8" t="s">
        <v>82</v>
      </c>
      <c r="D268" s="8" t="s">
        <v>56</v>
      </c>
      <c r="E268" s="17" t="s">
        <v>309</v>
      </c>
      <c r="F268" s="8"/>
      <c r="G268" s="58">
        <v>6538</v>
      </c>
      <c r="H268" s="15">
        <v>0</v>
      </c>
      <c r="I268" s="15">
        <v>0</v>
      </c>
    </row>
    <row r="269" spans="1:9" s="11" customFormat="1" ht="17.25" customHeight="1">
      <c r="A269" s="26" t="s">
        <v>45</v>
      </c>
      <c r="B269" s="7" t="s">
        <v>47</v>
      </c>
      <c r="C269" s="8" t="s">
        <v>82</v>
      </c>
      <c r="D269" s="8" t="s">
        <v>56</v>
      </c>
      <c r="E269" s="8" t="s">
        <v>227</v>
      </c>
      <c r="F269" s="8"/>
      <c r="G269" s="15">
        <f>G270</f>
        <v>300</v>
      </c>
      <c r="H269" s="15">
        <f>H270</f>
        <v>0</v>
      </c>
      <c r="I269" s="15">
        <f>I270</f>
        <v>0</v>
      </c>
    </row>
    <row r="270" spans="1:9" s="11" customFormat="1" ht="26.25" customHeight="1">
      <c r="A270" s="26" t="s">
        <v>91</v>
      </c>
      <c r="B270" s="7" t="s">
        <v>47</v>
      </c>
      <c r="C270" s="8" t="s">
        <v>82</v>
      </c>
      <c r="D270" s="8" t="s">
        <v>56</v>
      </c>
      <c r="E270" s="8" t="s">
        <v>105</v>
      </c>
      <c r="F270" s="8"/>
      <c r="G270" s="15">
        <f aca="true" t="shared" si="29" ref="G270:I271">G271</f>
        <v>300</v>
      </c>
      <c r="H270" s="15">
        <f t="shared" si="29"/>
        <v>0</v>
      </c>
      <c r="I270" s="15">
        <f t="shared" si="29"/>
        <v>0</v>
      </c>
    </row>
    <row r="271" spans="1:9" s="11" customFormat="1" ht="17.25" customHeight="1">
      <c r="A271" s="26" t="s">
        <v>284</v>
      </c>
      <c r="B271" s="7" t="s">
        <v>47</v>
      </c>
      <c r="C271" s="8" t="s">
        <v>82</v>
      </c>
      <c r="D271" s="8" t="s">
        <v>56</v>
      </c>
      <c r="E271" s="8" t="s">
        <v>283</v>
      </c>
      <c r="F271" s="8"/>
      <c r="G271" s="15">
        <f t="shared" si="29"/>
        <v>300</v>
      </c>
      <c r="H271" s="15">
        <f t="shared" si="29"/>
        <v>0</v>
      </c>
      <c r="I271" s="15">
        <f t="shared" si="29"/>
        <v>0</v>
      </c>
    </row>
    <row r="272" spans="1:9" s="11" customFormat="1" ht="17.25" customHeight="1">
      <c r="A272" s="26" t="s">
        <v>110</v>
      </c>
      <c r="B272" s="7" t="s">
        <v>47</v>
      </c>
      <c r="C272" s="8" t="s">
        <v>82</v>
      </c>
      <c r="D272" s="8" t="s">
        <v>56</v>
      </c>
      <c r="E272" s="8" t="s">
        <v>283</v>
      </c>
      <c r="F272" s="8" t="s">
        <v>64</v>
      </c>
      <c r="G272" s="15">
        <v>300</v>
      </c>
      <c r="H272" s="15">
        <v>0</v>
      </c>
      <c r="I272" s="15">
        <v>0</v>
      </c>
    </row>
    <row r="273" spans="1:9" s="44" customFormat="1" ht="17.25" customHeight="1">
      <c r="A273" s="32" t="s">
        <v>342</v>
      </c>
      <c r="B273" s="13" t="s">
        <v>47</v>
      </c>
      <c r="C273" s="12" t="s">
        <v>82</v>
      </c>
      <c r="D273" s="12" t="s">
        <v>58</v>
      </c>
      <c r="E273" s="12"/>
      <c r="F273" s="12"/>
      <c r="G273" s="14">
        <f>G274</f>
        <v>50</v>
      </c>
      <c r="H273" s="14">
        <f>H274</f>
        <v>0</v>
      </c>
      <c r="I273" s="14">
        <f>I274</f>
        <v>0</v>
      </c>
    </row>
    <row r="274" spans="1:9" s="44" customFormat="1" ht="17.25" customHeight="1">
      <c r="A274" s="32" t="s">
        <v>43</v>
      </c>
      <c r="B274" s="13" t="s">
        <v>47</v>
      </c>
      <c r="C274" s="12" t="s">
        <v>82</v>
      </c>
      <c r="D274" s="12" t="s">
        <v>58</v>
      </c>
      <c r="E274" s="12" t="s">
        <v>92</v>
      </c>
      <c r="F274" s="12"/>
      <c r="G274" s="14">
        <f>G278</f>
        <v>50</v>
      </c>
      <c r="H274" s="14">
        <f>H278</f>
        <v>0</v>
      </c>
      <c r="I274" s="14">
        <f>I278</f>
        <v>0</v>
      </c>
    </row>
    <row r="275" spans="1:9" s="44" customFormat="1" ht="17.25" customHeight="1">
      <c r="A275" s="26" t="s">
        <v>45</v>
      </c>
      <c r="B275" s="7" t="s">
        <v>47</v>
      </c>
      <c r="C275" s="8" t="s">
        <v>82</v>
      </c>
      <c r="D275" s="8" t="s">
        <v>58</v>
      </c>
      <c r="E275" s="8" t="s">
        <v>227</v>
      </c>
      <c r="F275" s="8"/>
      <c r="G275" s="15">
        <f aca="true" t="shared" si="30" ref="G275:I277">G276</f>
        <v>50</v>
      </c>
      <c r="H275" s="15">
        <f t="shared" si="30"/>
        <v>0</v>
      </c>
      <c r="I275" s="15">
        <f t="shared" si="30"/>
        <v>0</v>
      </c>
    </row>
    <row r="276" spans="1:9" s="44" customFormat="1" ht="23.25" customHeight="1">
      <c r="A276" s="26" t="s">
        <v>91</v>
      </c>
      <c r="B276" s="7" t="s">
        <v>47</v>
      </c>
      <c r="C276" s="8" t="s">
        <v>82</v>
      </c>
      <c r="D276" s="8" t="s">
        <v>58</v>
      </c>
      <c r="E276" s="8" t="s">
        <v>105</v>
      </c>
      <c r="F276" s="8"/>
      <c r="G276" s="15">
        <f t="shared" si="30"/>
        <v>50</v>
      </c>
      <c r="H276" s="15">
        <f t="shared" si="30"/>
        <v>0</v>
      </c>
      <c r="I276" s="15">
        <f t="shared" si="30"/>
        <v>0</v>
      </c>
    </row>
    <row r="277" spans="1:9" s="44" customFormat="1" ht="17.25" customHeight="1">
      <c r="A277" s="26" t="s">
        <v>334</v>
      </c>
      <c r="B277" s="7" t="s">
        <v>47</v>
      </c>
      <c r="C277" s="8" t="s">
        <v>82</v>
      </c>
      <c r="D277" s="8" t="s">
        <v>58</v>
      </c>
      <c r="E277" s="8" t="s">
        <v>335</v>
      </c>
      <c r="F277" s="8"/>
      <c r="G277" s="15">
        <f t="shared" si="30"/>
        <v>50</v>
      </c>
      <c r="H277" s="15">
        <f t="shared" si="30"/>
        <v>0</v>
      </c>
      <c r="I277" s="15">
        <f t="shared" si="30"/>
        <v>0</v>
      </c>
    </row>
    <row r="278" spans="1:9" s="44" customFormat="1" ht="17.25" customHeight="1">
      <c r="A278" s="26" t="s">
        <v>110</v>
      </c>
      <c r="B278" s="7" t="s">
        <v>47</v>
      </c>
      <c r="C278" s="8" t="s">
        <v>82</v>
      </c>
      <c r="D278" s="8" t="s">
        <v>58</v>
      </c>
      <c r="E278" s="8" t="s">
        <v>335</v>
      </c>
      <c r="F278" s="8" t="s">
        <v>64</v>
      </c>
      <c r="G278" s="15">
        <v>50</v>
      </c>
      <c r="H278" s="15">
        <v>0</v>
      </c>
      <c r="I278" s="15">
        <v>0</v>
      </c>
    </row>
    <row r="279" spans="1:9" s="11" customFormat="1" ht="18.75" customHeight="1">
      <c r="A279" s="24" t="s">
        <v>50</v>
      </c>
      <c r="B279" s="13" t="s">
        <v>47</v>
      </c>
      <c r="C279" s="12" t="s">
        <v>80</v>
      </c>
      <c r="D279" s="12" t="s">
        <v>57</v>
      </c>
      <c r="E279" s="12"/>
      <c r="F279" s="12"/>
      <c r="G279" s="14">
        <f>G280+G287</f>
        <v>7115.6</v>
      </c>
      <c r="H279" s="46">
        <f>H280+H286</f>
        <v>10655.822</v>
      </c>
      <c r="I279" s="46">
        <f aca="true" t="shared" si="31" ref="I279:I284">I280</f>
        <v>7115.6</v>
      </c>
    </row>
    <row r="280" spans="1:9" s="11" customFormat="1" ht="12.75" customHeight="1">
      <c r="A280" s="24" t="s">
        <v>7</v>
      </c>
      <c r="B280" s="13" t="s">
        <v>47</v>
      </c>
      <c r="C280" s="12" t="s">
        <v>80</v>
      </c>
      <c r="D280" s="12" t="s">
        <v>56</v>
      </c>
      <c r="E280" s="12"/>
      <c r="F280" s="12"/>
      <c r="G280" s="14">
        <f aca="true" t="shared" si="32" ref="G280:H284">G281</f>
        <v>7115.6</v>
      </c>
      <c r="H280" s="46">
        <f t="shared" si="32"/>
        <v>7115.6</v>
      </c>
      <c r="I280" s="46">
        <f t="shared" si="31"/>
        <v>7115.6</v>
      </c>
    </row>
    <row r="281" spans="1:9" s="11" customFormat="1" ht="18" customHeight="1">
      <c r="A281" s="26" t="s">
        <v>27</v>
      </c>
      <c r="B281" s="7" t="s">
        <v>47</v>
      </c>
      <c r="C281" s="8" t="s">
        <v>80</v>
      </c>
      <c r="D281" s="8" t="s">
        <v>56</v>
      </c>
      <c r="E281" s="8" t="s">
        <v>62</v>
      </c>
      <c r="F281" s="8"/>
      <c r="G281" s="15">
        <f t="shared" si="32"/>
        <v>7115.6</v>
      </c>
      <c r="H281" s="47">
        <f t="shared" si="32"/>
        <v>7115.6</v>
      </c>
      <c r="I281" s="47">
        <f t="shared" si="31"/>
        <v>7115.6</v>
      </c>
    </row>
    <row r="282" spans="1:9" s="11" customFormat="1" ht="18" customHeight="1">
      <c r="A282" s="26" t="s">
        <v>28</v>
      </c>
      <c r="B282" s="7" t="s">
        <v>47</v>
      </c>
      <c r="C282" s="8" t="s">
        <v>80</v>
      </c>
      <c r="D282" s="8" t="s">
        <v>56</v>
      </c>
      <c r="E282" s="8" t="s">
        <v>99</v>
      </c>
      <c r="F282" s="8"/>
      <c r="G282" s="15">
        <f t="shared" si="32"/>
        <v>7115.6</v>
      </c>
      <c r="H282" s="47">
        <f t="shared" si="32"/>
        <v>7115.6</v>
      </c>
      <c r="I282" s="47">
        <f t="shared" si="31"/>
        <v>7115.6</v>
      </c>
    </row>
    <row r="283" spans="1:9" s="11" customFormat="1" ht="13.5" customHeight="1">
      <c r="A283" s="26" t="s">
        <v>28</v>
      </c>
      <c r="B283" s="7" t="s">
        <v>47</v>
      </c>
      <c r="C283" s="8" t="s">
        <v>80</v>
      </c>
      <c r="D283" s="8" t="s">
        <v>56</v>
      </c>
      <c r="E283" s="8" t="s">
        <v>65</v>
      </c>
      <c r="F283" s="8"/>
      <c r="G283" s="15">
        <f t="shared" si="32"/>
        <v>7115.6</v>
      </c>
      <c r="H283" s="47">
        <f t="shared" si="32"/>
        <v>7115.6</v>
      </c>
      <c r="I283" s="47">
        <f t="shared" si="31"/>
        <v>7115.6</v>
      </c>
    </row>
    <row r="284" spans="1:9" s="11" customFormat="1" ht="15" customHeight="1">
      <c r="A284" s="26" t="s">
        <v>118</v>
      </c>
      <c r="B284" s="7" t="s">
        <v>47</v>
      </c>
      <c r="C284" s="8" t="s">
        <v>80</v>
      </c>
      <c r="D284" s="8" t="s">
        <v>56</v>
      </c>
      <c r="E284" s="8" t="s">
        <v>81</v>
      </c>
      <c r="F284" s="8"/>
      <c r="G284" s="15">
        <f t="shared" si="32"/>
        <v>7115.6</v>
      </c>
      <c r="H284" s="47">
        <f t="shared" si="32"/>
        <v>7115.6</v>
      </c>
      <c r="I284" s="47">
        <f t="shared" si="31"/>
        <v>7115.6</v>
      </c>
    </row>
    <row r="285" spans="1:9" s="11" customFormat="1" ht="16.5" customHeight="1">
      <c r="A285" s="26" t="s">
        <v>119</v>
      </c>
      <c r="B285" s="7" t="s">
        <v>47</v>
      </c>
      <c r="C285" s="8" t="s">
        <v>80</v>
      </c>
      <c r="D285" s="8" t="s">
        <v>56</v>
      </c>
      <c r="E285" s="8" t="s">
        <v>81</v>
      </c>
      <c r="F285" s="8" t="s">
        <v>108</v>
      </c>
      <c r="G285" s="15">
        <v>7115.6</v>
      </c>
      <c r="H285" s="15">
        <v>7115.6</v>
      </c>
      <c r="I285" s="15">
        <v>7115.6</v>
      </c>
    </row>
    <row r="286" spans="1:9" s="11" customFormat="1" ht="16.5" customHeight="1">
      <c r="A286" s="25" t="s">
        <v>228</v>
      </c>
      <c r="B286" s="13" t="s">
        <v>47</v>
      </c>
      <c r="C286" s="12" t="s">
        <v>80</v>
      </c>
      <c r="D286" s="12" t="s">
        <v>58</v>
      </c>
      <c r="E286" s="12"/>
      <c r="F286" s="12"/>
      <c r="G286" s="14">
        <f aca="true" t="shared" si="33" ref="G286:H290">G287</f>
        <v>0</v>
      </c>
      <c r="H286" s="46">
        <f t="shared" si="33"/>
        <v>3540.222</v>
      </c>
      <c r="I286" s="14">
        <v>0</v>
      </c>
    </row>
    <row r="287" spans="1:9" s="11" customFormat="1" ht="37.5" customHeight="1">
      <c r="A287" s="37" t="s">
        <v>210</v>
      </c>
      <c r="B287" s="7" t="s">
        <v>47</v>
      </c>
      <c r="C287" s="8" t="s">
        <v>80</v>
      </c>
      <c r="D287" s="8" t="s">
        <v>58</v>
      </c>
      <c r="E287" s="8" t="s">
        <v>211</v>
      </c>
      <c r="F287" s="8"/>
      <c r="G287" s="15">
        <f t="shared" si="33"/>
        <v>0</v>
      </c>
      <c r="H287" s="47">
        <f t="shared" si="33"/>
        <v>3540.222</v>
      </c>
      <c r="I287" s="15">
        <v>0</v>
      </c>
    </row>
    <row r="288" spans="1:9" s="11" customFormat="1" ht="16.5" customHeight="1">
      <c r="A288" s="35" t="s">
        <v>212</v>
      </c>
      <c r="B288" s="7" t="s">
        <v>47</v>
      </c>
      <c r="C288" s="8" t="s">
        <v>80</v>
      </c>
      <c r="D288" s="8" t="s">
        <v>58</v>
      </c>
      <c r="E288" s="8" t="s">
        <v>213</v>
      </c>
      <c r="F288" s="8"/>
      <c r="G288" s="15">
        <f t="shared" si="33"/>
        <v>0</v>
      </c>
      <c r="H288" s="47">
        <f t="shared" si="33"/>
        <v>3540.222</v>
      </c>
      <c r="I288" s="15">
        <v>0</v>
      </c>
    </row>
    <row r="289" spans="1:9" s="11" customFormat="1" ht="49.5" customHeight="1">
      <c r="A289" s="35" t="s">
        <v>237</v>
      </c>
      <c r="B289" s="7" t="s">
        <v>47</v>
      </c>
      <c r="C289" s="8" t="s">
        <v>80</v>
      </c>
      <c r="D289" s="8" t="s">
        <v>58</v>
      </c>
      <c r="E289" s="8" t="s">
        <v>214</v>
      </c>
      <c r="F289" s="8"/>
      <c r="G289" s="15">
        <f t="shared" si="33"/>
        <v>0</v>
      </c>
      <c r="H289" s="47">
        <f t="shared" si="33"/>
        <v>3540.222</v>
      </c>
      <c r="I289" s="15">
        <v>0</v>
      </c>
    </row>
    <row r="290" spans="1:9" s="11" customFormat="1" ht="28.5" customHeight="1">
      <c r="A290" s="42" t="s">
        <v>215</v>
      </c>
      <c r="B290" s="7" t="s">
        <v>47</v>
      </c>
      <c r="C290" s="8" t="s">
        <v>80</v>
      </c>
      <c r="D290" s="8" t="s">
        <v>58</v>
      </c>
      <c r="E290" s="8" t="s">
        <v>218</v>
      </c>
      <c r="F290" s="8"/>
      <c r="G290" s="15">
        <f t="shared" si="33"/>
        <v>0</v>
      </c>
      <c r="H290" s="47">
        <f t="shared" si="33"/>
        <v>3540.222</v>
      </c>
      <c r="I290" s="15">
        <v>0</v>
      </c>
    </row>
    <row r="291" spans="1:9" s="11" customFormat="1" ht="29.25" customHeight="1">
      <c r="A291" s="35" t="s">
        <v>216</v>
      </c>
      <c r="B291" s="7" t="s">
        <v>47</v>
      </c>
      <c r="C291" s="8" t="s">
        <v>80</v>
      </c>
      <c r="D291" s="8" t="s">
        <v>58</v>
      </c>
      <c r="E291" s="8" t="s">
        <v>218</v>
      </c>
      <c r="F291" s="8" t="s">
        <v>217</v>
      </c>
      <c r="G291" s="63">
        <v>0</v>
      </c>
      <c r="H291" s="64">
        <v>3540.222</v>
      </c>
      <c r="I291" s="15">
        <v>0</v>
      </c>
    </row>
    <row r="292" spans="1:9" s="11" customFormat="1" ht="15" customHeight="1">
      <c r="A292" s="24" t="s">
        <v>48</v>
      </c>
      <c r="B292" s="13" t="s">
        <v>47</v>
      </c>
      <c r="C292" s="12" t="s">
        <v>75</v>
      </c>
      <c r="D292" s="12" t="s">
        <v>57</v>
      </c>
      <c r="E292" s="12"/>
      <c r="F292" s="12"/>
      <c r="G292" s="14">
        <f>G293+G301+G311</f>
        <v>11536.14189</v>
      </c>
      <c r="H292" s="14">
        <f>H293+H301</f>
        <v>5406.24821</v>
      </c>
      <c r="I292" s="14">
        <f>I293+I301</f>
        <v>5643.73538</v>
      </c>
    </row>
    <row r="293" spans="1:9" s="11" customFormat="1" ht="15" customHeight="1">
      <c r="A293" s="24" t="s">
        <v>18</v>
      </c>
      <c r="B293" s="13" t="s">
        <v>47</v>
      </c>
      <c r="C293" s="12" t="s">
        <v>75</v>
      </c>
      <c r="D293" s="12" t="s">
        <v>56</v>
      </c>
      <c r="E293" s="12"/>
      <c r="F293" s="12"/>
      <c r="G293" s="14">
        <f aca="true" t="shared" si="34" ref="G293:I296">G294</f>
        <v>11086.40776</v>
      </c>
      <c r="H293" s="14">
        <f t="shared" si="34"/>
        <v>5406.24821</v>
      </c>
      <c r="I293" s="14">
        <f t="shared" si="34"/>
        <v>5643.73538</v>
      </c>
    </row>
    <row r="294" spans="1:9" s="11" customFormat="1" ht="27.75" customHeight="1">
      <c r="A294" s="32" t="s">
        <v>44</v>
      </c>
      <c r="B294" s="7" t="s">
        <v>47</v>
      </c>
      <c r="C294" s="8" t="s">
        <v>75</v>
      </c>
      <c r="D294" s="8" t="s">
        <v>56</v>
      </c>
      <c r="E294" s="8" t="s">
        <v>90</v>
      </c>
      <c r="F294" s="8"/>
      <c r="G294" s="15">
        <f t="shared" si="34"/>
        <v>11086.40776</v>
      </c>
      <c r="H294" s="15">
        <f t="shared" si="34"/>
        <v>5406.24821</v>
      </c>
      <c r="I294" s="15">
        <f t="shared" si="34"/>
        <v>5643.73538</v>
      </c>
    </row>
    <row r="295" spans="1:9" s="11" customFormat="1" ht="15.75" customHeight="1">
      <c r="A295" s="26" t="s">
        <v>310</v>
      </c>
      <c r="B295" s="7" t="s">
        <v>47</v>
      </c>
      <c r="C295" s="8" t="s">
        <v>75</v>
      </c>
      <c r="D295" s="8" t="s">
        <v>56</v>
      </c>
      <c r="E295" s="8" t="s">
        <v>312</v>
      </c>
      <c r="F295" s="8"/>
      <c r="G295" s="15">
        <f t="shared" si="34"/>
        <v>11086.40776</v>
      </c>
      <c r="H295" s="15">
        <f t="shared" si="34"/>
        <v>5406.24821</v>
      </c>
      <c r="I295" s="15">
        <f t="shared" si="34"/>
        <v>5643.73538</v>
      </c>
    </row>
    <row r="296" spans="1:9" s="11" customFormat="1" ht="15.75" customHeight="1">
      <c r="A296" s="39" t="s">
        <v>311</v>
      </c>
      <c r="B296" s="7" t="s">
        <v>47</v>
      </c>
      <c r="C296" s="8" t="s">
        <v>75</v>
      </c>
      <c r="D296" s="8" t="s">
        <v>56</v>
      </c>
      <c r="E296" s="8" t="s">
        <v>313</v>
      </c>
      <c r="F296" s="8"/>
      <c r="G296" s="15">
        <f t="shared" si="34"/>
        <v>11086.40776</v>
      </c>
      <c r="H296" s="15">
        <f t="shared" si="34"/>
        <v>5406.24821</v>
      </c>
      <c r="I296" s="15">
        <f t="shared" si="34"/>
        <v>5643.73538</v>
      </c>
    </row>
    <row r="297" spans="1:9" s="11" customFormat="1" ht="34.5" customHeight="1">
      <c r="A297" s="39" t="s">
        <v>354</v>
      </c>
      <c r="B297" s="7" t="s">
        <v>47</v>
      </c>
      <c r="C297" s="8" t="s">
        <v>75</v>
      </c>
      <c r="D297" s="8" t="s">
        <v>56</v>
      </c>
      <c r="E297" s="8" t="s">
        <v>314</v>
      </c>
      <c r="F297" s="8"/>
      <c r="G297" s="15">
        <f>G298+G299+G300</f>
        <v>11086.40776</v>
      </c>
      <c r="H297" s="15">
        <f>H298+H299+H300</f>
        <v>5406.24821</v>
      </c>
      <c r="I297" s="15">
        <f>I298+I299+I300</f>
        <v>5643.73538</v>
      </c>
    </row>
    <row r="298" spans="1:9" s="11" customFormat="1" ht="15.75" customHeight="1">
      <c r="A298" s="38" t="s">
        <v>126</v>
      </c>
      <c r="B298" s="7" t="s">
        <v>47</v>
      </c>
      <c r="C298" s="8" t="s">
        <v>75</v>
      </c>
      <c r="D298" s="8" t="s">
        <v>56</v>
      </c>
      <c r="E298" s="8" t="s">
        <v>314</v>
      </c>
      <c r="F298" s="8" t="s">
        <v>299</v>
      </c>
      <c r="G298" s="58">
        <v>9110.36536</v>
      </c>
      <c r="H298" s="58">
        <v>4656.06411</v>
      </c>
      <c r="I298" s="58">
        <v>4866.33592</v>
      </c>
    </row>
    <row r="299" spans="1:9" s="11" customFormat="1" ht="15.75" customHeight="1">
      <c r="A299" s="35" t="s">
        <v>124</v>
      </c>
      <c r="B299" s="7" t="s">
        <v>47</v>
      </c>
      <c r="C299" s="8" t="s">
        <v>75</v>
      </c>
      <c r="D299" s="8" t="s">
        <v>56</v>
      </c>
      <c r="E299" s="8" t="s">
        <v>314</v>
      </c>
      <c r="F299" s="8" t="s">
        <v>64</v>
      </c>
      <c r="G299" s="58">
        <v>1284.0424</v>
      </c>
      <c r="H299" s="58">
        <v>750.1841</v>
      </c>
      <c r="I299" s="58">
        <v>777.39946</v>
      </c>
    </row>
    <row r="300" spans="1:9" s="11" customFormat="1" ht="15.75" customHeight="1">
      <c r="A300" s="35" t="s">
        <v>296</v>
      </c>
      <c r="B300" s="7" t="s">
        <v>47</v>
      </c>
      <c r="C300" s="8" t="s">
        <v>75</v>
      </c>
      <c r="D300" s="8" t="s">
        <v>56</v>
      </c>
      <c r="E300" s="8" t="s">
        <v>314</v>
      </c>
      <c r="F300" s="8" t="s">
        <v>298</v>
      </c>
      <c r="G300" s="15">
        <v>692</v>
      </c>
      <c r="H300" s="15">
        <v>0</v>
      </c>
      <c r="I300" s="15">
        <v>0</v>
      </c>
    </row>
    <row r="301" spans="1:9" s="11" customFormat="1" ht="15" customHeight="1">
      <c r="A301" s="24" t="s">
        <v>156</v>
      </c>
      <c r="B301" s="13" t="s">
        <v>47</v>
      </c>
      <c r="C301" s="12" t="s">
        <v>75</v>
      </c>
      <c r="D301" s="12" t="s">
        <v>69</v>
      </c>
      <c r="E301" s="8"/>
      <c r="F301" s="8"/>
      <c r="G301" s="14">
        <f>G302</f>
        <v>419.73413</v>
      </c>
      <c r="H301" s="14">
        <f>H302</f>
        <v>0</v>
      </c>
      <c r="I301" s="14">
        <f>I302</f>
        <v>0</v>
      </c>
    </row>
    <row r="302" spans="1:9" s="11" customFormat="1" ht="24" customHeight="1">
      <c r="A302" s="32" t="s">
        <v>44</v>
      </c>
      <c r="B302" s="13" t="s">
        <v>47</v>
      </c>
      <c r="C302" s="12" t="s">
        <v>75</v>
      </c>
      <c r="D302" s="12" t="s">
        <v>69</v>
      </c>
      <c r="E302" s="12" t="s">
        <v>90</v>
      </c>
      <c r="F302" s="12"/>
      <c r="G302" s="14">
        <f>G307+G306</f>
        <v>419.73413</v>
      </c>
      <c r="H302" s="14">
        <f>H309</f>
        <v>0</v>
      </c>
      <c r="I302" s="14">
        <f>I309</f>
        <v>0</v>
      </c>
    </row>
    <row r="303" spans="1:9" s="11" customFormat="1" ht="24" customHeight="1">
      <c r="A303" s="53" t="s">
        <v>367</v>
      </c>
      <c r="B303" s="7" t="s">
        <v>47</v>
      </c>
      <c r="C303" s="8" t="s">
        <v>75</v>
      </c>
      <c r="D303" s="8" t="s">
        <v>69</v>
      </c>
      <c r="E303" s="8" t="s">
        <v>368</v>
      </c>
      <c r="F303" s="8"/>
      <c r="G303" s="15">
        <f>G304</f>
        <v>319.73413</v>
      </c>
      <c r="H303" s="15">
        <v>0</v>
      </c>
      <c r="I303" s="15">
        <v>0</v>
      </c>
    </row>
    <row r="304" spans="1:9" s="11" customFormat="1" ht="24" customHeight="1">
      <c r="A304" s="53" t="s">
        <v>369</v>
      </c>
      <c r="B304" s="7" t="s">
        <v>47</v>
      </c>
      <c r="C304" s="8" t="s">
        <v>75</v>
      </c>
      <c r="D304" s="8" t="s">
        <v>69</v>
      </c>
      <c r="E304" s="8" t="s">
        <v>370</v>
      </c>
      <c r="F304" s="8"/>
      <c r="G304" s="15">
        <f>G305</f>
        <v>319.73413</v>
      </c>
      <c r="H304" s="15">
        <v>0</v>
      </c>
      <c r="I304" s="15">
        <v>0</v>
      </c>
    </row>
    <row r="305" spans="1:9" s="11" customFormat="1" ht="24" customHeight="1">
      <c r="A305" s="26" t="s">
        <v>371</v>
      </c>
      <c r="B305" s="65" t="s">
        <v>47</v>
      </c>
      <c r="C305" s="8" t="s">
        <v>75</v>
      </c>
      <c r="D305" s="8" t="s">
        <v>69</v>
      </c>
      <c r="E305" s="8" t="s">
        <v>372</v>
      </c>
      <c r="F305" s="8"/>
      <c r="G305" s="15">
        <f>G306</f>
        <v>319.73413</v>
      </c>
      <c r="H305" s="15">
        <v>0</v>
      </c>
      <c r="I305" s="15">
        <v>0</v>
      </c>
    </row>
    <row r="306" spans="1:9" s="11" customFormat="1" ht="24" customHeight="1">
      <c r="A306" s="26" t="s">
        <v>88</v>
      </c>
      <c r="B306" s="65" t="s">
        <v>47</v>
      </c>
      <c r="C306" s="8" t="s">
        <v>75</v>
      </c>
      <c r="D306" s="8" t="s">
        <v>69</v>
      </c>
      <c r="E306" s="8" t="s">
        <v>372</v>
      </c>
      <c r="F306" s="8" t="s">
        <v>84</v>
      </c>
      <c r="G306" s="15">
        <v>319.73413</v>
      </c>
      <c r="H306" s="15">
        <v>0</v>
      </c>
      <c r="I306" s="15">
        <v>0</v>
      </c>
    </row>
    <row r="307" spans="1:9" s="11" customFormat="1" ht="16.5" customHeight="1">
      <c r="A307" s="39" t="s">
        <v>262</v>
      </c>
      <c r="B307" s="7" t="s">
        <v>47</v>
      </c>
      <c r="C307" s="8" t="s">
        <v>75</v>
      </c>
      <c r="D307" s="8" t="s">
        <v>69</v>
      </c>
      <c r="E307" s="8" t="s">
        <v>265</v>
      </c>
      <c r="F307" s="8"/>
      <c r="G307" s="15">
        <f aca="true" t="shared" si="35" ref="G307:I308">G308</f>
        <v>100</v>
      </c>
      <c r="H307" s="15">
        <f t="shared" si="35"/>
        <v>0</v>
      </c>
      <c r="I307" s="15">
        <f t="shared" si="35"/>
        <v>0</v>
      </c>
    </row>
    <row r="308" spans="1:9" s="11" customFormat="1" ht="25.5" customHeight="1">
      <c r="A308" s="39" t="s">
        <v>267</v>
      </c>
      <c r="B308" s="7" t="s">
        <v>47</v>
      </c>
      <c r="C308" s="8" t="s">
        <v>75</v>
      </c>
      <c r="D308" s="8" t="s">
        <v>69</v>
      </c>
      <c r="E308" s="8" t="s">
        <v>266</v>
      </c>
      <c r="F308" s="8"/>
      <c r="G308" s="15">
        <f t="shared" si="35"/>
        <v>100</v>
      </c>
      <c r="H308" s="15">
        <f t="shared" si="35"/>
        <v>0</v>
      </c>
      <c r="I308" s="15">
        <f t="shared" si="35"/>
        <v>0</v>
      </c>
    </row>
    <row r="309" spans="1:9" s="11" customFormat="1" ht="16.5" customHeight="1">
      <c r="A309" s="39" t="s">
        <v>263</v>
      </c>
      <c r="B309" s="7" t="s">
        <v>47</v>
      </c>
      <c r="C309" s="8" t="s">
        <v>75</v>
      </c>
      <c r="D309" s="8" t="s">
        <v>69</v>
      </c>
      <c r="E309" s="8" t="s">
        <v>264</v>
      </c>
      <c r="F309" s="8"/>
      <c r="G309" s="15">
        <f>G310</f>
        <v>100</v>
      </c>
      <c r="H309" s="15">
        <v>0</v>
      </c>
      <c r="I309" s="15">
        <v>0</v>
      </c>
    </row>
    <row r="310" spans="1:9" s="11" customFormat="1" ht="16.5" customHeight="1">
      <c r="A310" s="26" t="s">
        <v>88</v>
      </c>
      <c r="B310" s="7" t="s">
        <v>47</v>
      </c>
      <c r="C310" s="8" t="s">
        <v>75</v>
      </c>
      <c r="D310" s="8" t="s">
        <v>69</v>
      </c>
      <c r="E310" s="8" t="s">
        <v>264</v>
      </c>
      <c r="F310" s="8" t="s">
        <v>84</v>
      </c>
      <c r="G310" s="15">
        <v>100</v>
      </c>
      <c r="H310" s="15">
        <v>0</v>
      </c>
      <c r="I310" s="15">
        <v>0</v>
      </c>
    </row>
    <row r="311" spans="1:9" s="11" customFormat="1" ht="16.5" customHeight="1">
      <c r="A311" s="24" t="s">
        <v>343</v>
      </c>
      <c r="B311" s="13" t="s">
        <v>47</v>
      </c>
      <c r="C311" s="12" t="s">
        <v>75</v>
      </c>
      <c r="D311" s="12" t="s">
        <v>83</v>
      </c>
      <c r="E311" s="8"/>
      <c r="F311" s="8"/>
      <c r="G311" s="14">
        <f aca="true" t="shared" si="36" ref="G311:I315">G312</f>
        <v>30</v>
      </c>
      <c r="H311" s="14">
        <f t="shared" si="36"/>
        <v>0</v>
      </c>
      <c r="I311" s="14">
        <f t="shared" si="36"/>
        <v>0</v>
      </c>
    </row>
    <row r="312" spans="1:9" s="11" customFormat="1" ht="23.25" customHeight="1">
      <c r="A312" s="32" t="s">
        <v>44</v>
      </c>
      <c r="B312" s="13" t="s">
        <v>47</v>
      </c>
      <c r="C312" s="12" t="s">
        <v>75</v>
      </c>
      <c r="D312" s="12" t="s">
        <v>83</v>
      </c>
      <c r="E312" s="12" t="s">
        <v>90</v>
      </c>
      <c r="F312" s="8"/>
      <c r="G312" s="14">
        <f t="shared" si="36"/>
        <v>30</v>
      </c>
      <c r="H312" s="14">
        <f t="shared" si="36"/>
        <v>0</v>
      </c>
      <c r="I312" s="14">
        <f t="shared" si="36"/>
        <v>0</v>
      </c>
    </row>
    <row r="313" spans="1:9" s="11" customFormat="1" ht="25.5" customHeight="1">
      <c r="A313" s="35" t="s">
        <v>336</v>
      </c>
      <c r="B313" s="7" t="s">
        <v>47</v>
      </c>
      <c r="C313" s="8" t="s">
        <v>75</v>
      </c>
      <c r="D313" s="8" t="s">
        <v>83</v>
      </c>
      <c r="E313" s="8" t="s">
        <v>339</v>
      </c>
      <c r="F313" s="8"/>
      <c r="G313" s="15">
        <f t="shared" si="36"/>
        <v>30</v>
      </c>
      <c r="H313" s="15">
        <f t="shared" si="36"/>
        <v>0</v>
      </c>
      <c r="I313" s="15">
        <f t="shared" si="36"/>
        <v>0</v>
      </c>
    </row>
    <row r="314" spans="1:9" s="11" customFormat="1" ht="16.5" customHeight="1">
      <c r="A314" s="35" t="s">
        <v>337</v>
      </c>
      <c r="B314" s="7" t="s">
        <v>47</v>
      </c>
      <c r="C314" s="8" t="s">
        <v>75</v>
      </c>
      <c r="D314" s="8" t="s">
        <v>83</v>
      </c>
      <c r="E314" s="8" t="s">
        <v>340</v>
      </c>
      <c r="F314" s="8"/>
      <c r="G314" s="15">
        <f t="shared" si="36"/>
        <v>30</v>
      </c>
      <c r="H314" s="15">
        <f t="shared" si="36"/>
        <v>0</v>
      </c>
      <c r="I314" s="15">
        <f t="shared" si="36"/>
        <v>0</v>
      </c>
    </row>
    <row r="315" spans="1:9" s="11" customFormat="1" ht="16.5" customHeight="1">
      <c r="A315" s="35" t="s">
        <v>338</v>
      </c>
      <c r="B315" s="7" t="s">
        <v>47</v>
      </c>
      <c r="C315" s="8" t="s">
        <v>75</v>
      </c>
      <c r="D315" s="8" t="s">
        <v>83</v>
      </c>
      <c r="E315" s="8" t="s">
        <v>341</v>
      </c>
      <c r="F315" s="8"/>
      <c r="G315" s="15">
        <f t="shared" si="36"/>
        <v>30</v>
      </c>
      <c r="H315" s="15">
        <f t="shared" si="36"/>
        <v>0</v>
      </c>
      <c r="I315" s="15">
        <f t="shared" si="36"/>
        <v>0</v>
      </c>
    </row>
    <row r="316" spans="1:9" s="11" customFormat="1" ht="16.5" customHeight="1">
      <c r="A316" s="35" t="s">
        <v>124</v>
      </c>
      <c r="B316" s="7" t="s">
        <v>47</v>
      </c>
      <c r="C316" s="8" t="s">
        <v>75</v>
      </c>
      <c r="D316" s="8" t="s">
        <v>83</v>
      </c>
      <c r="E316" s="8" t="s">
        <v>341</v>
      </c>
      <c r="F316" s="8" t="s">
        <v>64</v>
      </c>
      <c r="G316" s="15">
        <v>30</v>
      </c>
      <c r="H316" s="15">
        <v>0</v>
      </c>
      <c r="I316" s="15">
        <v>0</v>
      </c>
    </row>
    <row r="317" spans="1:9" s="11" customFormat="1" ht="27" customHeight="1">
      <c r="A317" s="43" t="s">
        <v>153</v>
      </c>
      <c r="B317" s="13" t="s">
        <v>47</v>
      </c>
      <c r="C317" s="12" t="s">
        <v>74</v>
      </c>
      <c r="D317" s="12" t="s">
        <v>56</v>
      </c>
      <c r="E317" s="12"/>
      <c r="F317" s="12"/>
      <c r="G317" s="14">
        <f aca="true" t="shared" si="37" ref="G317:I321">G318</f>
        <v>400</v>
      </c>
      <c r="H317" s="14">
        <f t="shared" si="37"/>
        <v>300</v>
      </c>
      <c r="I317" s="14">
        <f t="shared" si="37"/>
        <v>200</v>
      </c>
    </row>
    <row r="318" spans="1:9" s="11" customFormat="1" ht="15.75" customHeight="1">
      <c r="A318" s="26" t="s">
        <v>27</v>
      </c>
      <c r="B318" s="7" t="s">
        <v>47</v>
      </c>
      <c r="C318" s="8" t="s">
        <v>74</v>
      </c>
      <c r="D318" s="8" t="s">
        <v>56</v>
      </c>
      <c r="E318" s="8" t="s">
        <v>99</v>
      </c>
      <c r="F318" s="12"/>
      <c r="G318" s="15">
        <f t="shared" si="37"/>
        <v>400</v>
      </c>
      <c r="H318" s="15">
        <f t="shared" si="37"/>
        <v>300</v>
      </c>
      <c r="I318" s="15">
        <f t="shared" si="37"/>
        <v>200</v>
      </c>
    </row>
    <row r="319" spans="1:9" s="11" customFormat="1" ht="15" customHeight="1">
      <c r="A319" s="26" t="s">
        <v>28</v>
      </c>
      <c r="B319" s="7" t="s">
        <v>47</v>
      </c>
      <c r="C319" s="8" t="s">
        <v>74</v>
      </c>
      <c r="D319" s="8" t="s">
        <v>56</v>
      </c>
      <c r="E319" s="8" t="s">
        <v>65</v>
      </c>
      <c r="F319" s="12"/>
      <c r="G319" s="15">
        <f t="shared" si="37"/>
        <v>400</v>
      </c>
      <c r="H319" s="15">
        <f t="shared" si="37"/>
        <v>300</v>
      </c>
      <c r="I319" s="15">
        <f t="shared" si="37"/>
        <v>200</v>
      </c>
    </row>
    <row r="320" spans="1:9" s="11" customFormat="1" ht="14.25" customHeight="1">
      <c r="A320" s="26" t="s">
        <v>28</v>
      </c>
      <c r="B320" s="7" t="s">
        <v>47</v>
      </c>
      <c r="C320" s="8" t="s">
        <v>74</v>
      </c>
      <c r="D320" s="8" t="s">
        <v>56</v>
      </c>
      <c r="E320" s="8" t="s">
        <v>65</v>
      </c>
      <c r="F320" s="12"/>
      <c r="G320" s="15">
        <f>G322</f>
        <v>400</v>
      </c>
      <c r="H320" s="15">
        <f t="shared" si="37"/>
        <v>300</v>
      </c>
      <c r="I320" s="15">
        <f t="shared" si="37"/>
        <v>200</v>
      </c>
    </row>
    <row r="321" spans="1:9" s="11" customFormat="1" ht="15.75" customHeight="1">
      <c r="A321" s="26" t="s">
        <v>123</v>
      </c>
      <c r="B321" s="7" t="s">
        <v>47</v>
      </c>
      <c r="C321" s="8" t="s">
        <v>74</v>
      </c>
      <c r="D321" s="8" t="s">
        <v>56</v>
      </c>
      <c r="E321" s="8" t="s">
        <v>152</v>
      </c>
      <c r="F321" s="12"/>
      <c r="G321" s="15">
        <f t="shared" si="37"/>
        <v>400</v>
      </c>
      <c r="H321" s="15">
        <f t="shared" si="37"/>
        <v>300</v>
      </c>
      <c r="I321" s="15">
        <f t="shared" si="37"/>
        <v>200</v>
      </c>
    </row>
    <row r="322" spans="1:9" s="11" customFormat="1" ht="14.25" customHeight="1">
      <c r="A322" s="26" t="s">
        <v>23</v>
      </c>
      <c r="B322" s="7" t="s">
        <v>47</v>
      </c>
      <c r="C322" s="8" t="s">
        <v>74</v>
      </c>
      <c r="D322" s="8" t="s">
        <v>56</v>
      </c>
      <c r="E322" s="8" t="s">
        <v>152</v>
      </c>
      <c r="F322" s="8" t="s">
        <v>22</v>
      </c>
      <c r="G322" s="15">
        <v>400</v>
      </c>
      <c r="H322" s="15">
        <v>300</v>
      </c>
      <c r="I322" s="15">
        <v>200</v>
      </c>
    </row>
    <row r="323" spans="1:9" s="11" customFormat="1" ht="18" customHeight="1">
      <c r="A323" s="31" t="s">
        <v>42</v>
      </c>
      <c r="B323" s="21" t="s">
        <v>104</v>
      </c>
      <c r="C323" s="8"/>
      <c r="D323" s="8"/>
      <c r="E323" s="12"/>
      <c r="F323" s="8"/>
      <c r="G323" s="14">
        <f>G324</f>
        <v>3098.92621</v>
      </c>
      <c r="H323" s="14">
        <f>H324</f>
        <v>3194.51646</v>
      </c>
      <c r="I323" s="14">
        <f>I324</f>
        <v>3318.90511</v>
      </c>
    </row>
    <row r="324" spans="1:9" s="11" customFormat="1" ht="14.25" customHeight="1">
      <c r="A324" s="24" t="s">
        <v>1</v>
      </c>
      <c r="B324" s="19" t="s">
        <v>104</v>
      </c>
      <c r="C324" s="12" t="s">
        <v>56</v>
      </c>
      <c r="D324" s="12" t="s">
        <v>57</v>
      </c>
      <c r="E324" s="12"/>
      <c r="F324" s="12"/>
      <c r="G324" s="14">
        <f>G325+G331</f>
        <v>3098.92621</v>
      </c>
      <c r="H324" s="14">
        <f>H325+H331</f>
        <v>3194.51646</v>
      </c>
      <c r="I324" s="14">
        <f>I325+I331</f>
        <v>3318.90511</v>
      </c>
    </row>
    <row r="325" spans="1:9" s="11" customFormat="1" ht="27.75" customHeight="1">
      <c r="A325" s="24" t="s">
        <v>41</v>
      </c>
      <c r="B325" s="19" t="s">
        <v>104</v>
      </c>
      <c r="C325" s="12" t="s">
        <v>56</v>
      </c>
      <c r="D325" s="12" t="s">
        <v>69</v>
      </c>
      <c r="E325" s="8"/>
      <c r="F325" s="8"/>
      <c r="G325" s="14">
        <f aca="true" t="shared" si="38" ref="G325:I328">G326</f>
        <v>1540.92</v>
      </c>
      <c r="H325" s="46">
        <f t="shared" si="38"/>
        <v>1602.55</v>
      </c>
      <c r="I325" s="46">
        <f t="shared" si="38"/>
        <v>1666.66</v>
      </c>
    </row>
    <row r="326" spans="1:9" s="11" customFormat="1" ht="27.75" customHeight="1">
      <c r="A326" s="32" t="s">
        <v>127</v>
      </c>
      <c r="B326" s="7" t="s">
        <v>104</v>
      </c>
      <c r="C326" s="8" t="s">
        <v>56</v>
      </c>
      <c r="D326" s="8" t="s">
        <v>69</v>
      </c>
      <c r="E326" s="8" t="s">
        <v>132</v>
      </c>
      <c r="F326" s="8"/>
      <c r="G326" s="15">
        <f t="shared" si="38"/>
        <v>1540.92</v>
      </c>
      <c r="H326" s="47">
        <f t="shared" si="38"/>
        <v>1602.55</v>
      </c>
      <c r="I326" s="47">
        <f t="shared" si="38"/>
        <v>1666.66</v>
      </c>
    </row>
    <row r="327" spans="1:9" s="11" customFormat="1" ht="14.25" customHeight="1">
      <c r="A327" s="26" t="s">
        <v>36</v>
      </c>
      <c r="B327" s="7" t="s">
        <v>104</v>
      </c>
      <c r="C327" s="8" t="s">
        <v>56</v>
      </c>
      <c r="D327" s="8" t="s">
        <v>69</v>
      </c>
      <c r="E327" s="8" t="s">
        <v>68</v>
      </c>
      <c r="F327" s="8"/>
      <c r="G327" s="15">
        <f t="shared" si="38"/>
        <v>1540.92</v>
      </c>
      <c r="H327" s="47">
        <f t="shared" si="38"/>
        <v>1602.55</v>
      </c>
      <c r="I327" s="47">
        <f t="shared" si="38"/>
        <v>1666.66</v>
      </c>
    </row>
    <row r="328" spans="1:9" s="11" customFormat="1" ht="15" customHeight="1">
      <c r="A328" s="26" t="s">
        <v>28</v>
      </c>
      <c r="B328" s="7" t="s">
        <v>104</v>
      </c>
      <c r="C328" s="8" t="s">
        <v>56</v>
      </c>
      <c r="D328" s="8" t="s">
        <v>69</v>
      </c>
      <c r="E328" s="8" t="s">
        <v>70</v>
      </c>
      <c r="F328" s="8"/>
      <c r="G328" s="15">
        <f t="shared" si="38"/>
        <v>1540.92</v>
      </c>
      <c r="H328" s="47">
        <f t="shared" si="38"/>
        <v>1602.55</v>
      </c>
      <c r="I328" s="47">
        <f t="shared" si="38"/>
        <v>1666.66</v>
      </c>
    </row>
    <row r="329" spans="1:9" s="11" customFormat="1" ht="15.75" customHeight="1">
      <c r="A329" s="26" t="s">
        <v>129</v>
      </c>
      <c r="B329" s="7" t="s">
        <v>104</v>
      </c>
      <c r="C329" s="8" t="s">
        <v>56</v>
      </c>
      <c r="D329" s="8" t="s">
        <v>69</v>
      </c>
      <c r="E329" s="8" t="s">
        <v>133</v>
      </c>
      <c r="F329" s="8"/>
      <c r="G329" s="15">
        <f>G330</f>
        <v>1540.92</v>
      </c>
      <c r="H329" s="47">
        <f>H330</f>
        <v>1602.55</v>
      </c>
      <c r="I329" s="47">
        <f>I330</f>
        <v>1666.66</v>
      </c>
    </row>
    <row r="330" spans="1:9" s="11" customFormat="1" ht="16.5" customHeight="1">
      <c r="A330" s="26" t="s">
        <v>63</v>
      </c>
      <c r="B330" s="7" t="s">
        <v>104</v>
      </c>
      <c r="C330" s="8" t="s">
        <v>56</v>
      </c>
      <c r="D330" s="8" t="s">
        <v>69</v>
      </c>
      <c r="E330" s="8" t="s">
        <v>133</v>
      </c>
      <c r="F330" s="8" t="s">
        <v>59</v>
      </c>
      <c r="G330" s="15">
        <v>1540.92</v>
      </c>
      <c r="H330" s="15">
        <v>1602.55</v>
      </c>
      <c r="I330" s="15">
        <v>1666.66</v>
      </c>
    </row>
    <row r="331" spans="1:9" s="11" customFormat="1" ht="37.5" customHeight="1">
      <c r="A331" s="43" t="s">
        <v>169</v>
      </c>
      <c r="B331" s="19" t="s">
        <v>104</v>
      </c>
      <c r="C331" s="12" t="s">
        <v>56</v>
      </c>
      <c r="D331" s="12" t="s">
        <v>73</v>
      </c>
      <c r="E331" s="10"/>
      <c r="F331" s="10"/>
      <c r="G331" s="14">
        <f aca="true" t="shared" si="39" ref="G331:I334">G332</f>
        <v>1558.00621</v>
      </c>
      <c r="H331" s="46">
        <f t="shared" si="39"/>
        <v>1591.96646</v>
      </c>
      <c r="I331" s="46">
        <f t="shared" si="39"/>
        <v>1652.24511</v>
      </c>
    </row>
    <row r="332" spans="1:9" s="11" customFormat="1" ht="21" customHeight="1">
      <c r="A332" s="32" t="s">
        <v>127</v>
      </c>
      <c r="B332" s="7" t="s">
        <v>104</v>
      </c>
      <c r="C332" s="8" t="s">
        <v>56</v>
      </c>
      <c r="D332" s="8" t="s">
        <v>73</v>
      </c>
      <c r="E332" s="8" t="s">
        <v>107</v>
      </c>
      <c r="F332" s="10"/>
      <c r="G332" s="14">
        <f t="shared" si="39"/>
        <v>1558.00621</v>
      </c>
      <c r="H332" s="46">
        <f t="shared" si="39"/>
        <v>1591.96646</v>
      </c>
      <c r="I332" s="46">
        <f t="shared" si="39"/>
        <v>1652.24511</v>
      </c>
    </row>
    <row r="333" spans="1:9" s="11" customFormat="1" ht="14.25" customHeight="1">
      <c r="A333" s="26" t="s">
        <v>26</v>
      </c>
      <c r="B333" s="7" t="s">
        <v>104</v>
      </c>
      <c r="C333" s="8" t="s">
        <v>56</v>
      </c>
      <c r="D333" s="8" t="s">
        <v>73</v>
      </c>
      <c r="E333" s="8" t="s">
        <v>61</v>
      </c>
      <c r="F333" s="10"/>
      <c r="G333" s="15">
        <f t="shared" si="39"/>
        <v>1558.00621</v>
      </c>
      <c r="H333" s="47">
        <f t="shared" si="39"/>
        <v>1591.96646</v>
      </c>
      <c r="I333" s="47">
        <f t="shared" si="39"/>
        <v>1652.24511</v>
      </c>
    </row>
    <row r="334" spans="1:9" s="11" customFormat="1" ht="13.5" customHeight="1">
      <c r="A334" s="26" t="s">
        <v>28</v>
      </c>
      <c r="B334" s="7" t="s">
        <v>104</v>
      </c>
      <c r="C334" s="8" t="s">
        <v>56</v>
      </c>
      <c r="D334" s="8" t="s">
        <v>73</v>
      </c>
      <c r="E334" s="8" t="s">
        <v>72</v>
      </c>
      <c r="F334" s="10"/>
      <c r="G334" s="15">
        <f t="shared" si="39"/>
        <v>1558.00621</v>
      </c>
      <c r="H334" s="47">
        <f t="shared" si="39"/>
        <v>1591.96646</v>
      </c>
      <c r="I334" s="47">
        <f t="shared" si="39"/>
        <v>1652.24511</v>
      </c>
    </row>
    <row r="335" spans="1:9" s="11" customFormat="1" ht="16.5" customHeight="1">
      <c r="A335" s="26" t="s">
        <v>129</v>
      </c>
      <c r="B335" s="7" t="s">
        <v>104</v>
      </c>
      <c r="C335" s="8" t="s">
        <v>56</v>
      </c>
      <c r="D335" s="8" t="s">
        <v>73</v>
      </c>
      <c r="E335" s="8" t="s">
        <v>122</v>
      </c>
      <c r="F335" s="8"/>
      <c r="G335" s="15">
        <f>G336+G338+G337</f>
        <v>1558.00621</v>
      </c>
      <c r="H335" s="47">
        <f>H336+H338</f>
        <v>1591.96646</v>
      </c>
      <c r="I335" s="47">
        <f>I336+I338</f>
        <v>1652.24511</v>
      </c>
    </row>
    <row r="336" spans="1:9" s="11" customFormat="1" ht="15.75" customHeight="1">
      <c r="A336" s="26" t="s">
        <v>63</v>
      </c>
      <c r="B336" s="7" t="s">
        <v>104</v>
      </c>
      <c r="C336" s="8" t="s">
        <v>56</v>
      </c>
      <c r="D336" s="8" t="s">
        <v>73</v>
      </c>
      <c r="E336" s="8" t="s">
        <v>122</v>
      </c>
      <c r="F336" s="8" t="s">
        <v>59</v>
      </c>
      <c r="G336" s="58">
        <v>1439.00621</v>
      </c>
      <c r="H336" s="47">
        <v>1506.96646</v>
      </c>
      <c r="I336" s="47">
        <v>1567.24511</v>
      </c>
    </row>
    <row r="337" spans="1:9" s="11" customFormat="1" ht="15.75" customHeight="1">
      <c r="A337" s="35" t="s">
        <v>296</v>
      </c>
      <c r="B337" s="7" t="s">
        <v>47</v>
      </c>
      <c r="C337" s="8" t="s">
        <v>56</v>
      </c>
      <c r="D337" s="8" t="s">
        <v>58</v>
      </c>
      <c r="E337" s="8" t="s">
        <v>122</v>
      </c>
      <c r="F337" s="8" t="s">
        <v>298</v>
      </c>
      <c r="G337" s="58">
        <v>20</v>
      </c>
      <c r="H337" s="15">
        <v>0</v>
      </c>
      <c r="I337" s="15">
        <v>0</v>
      </c>
    </row>
    <row r="338" spans="1:9" s="11" customFormat="1" ht="17.25" customHeight="1">
      <c r="A338" s="26" t="s">
        <v>110</v>
      </c>
      <c r="B338" s="7" t="s">
        <v>104</v>
      </c>
      <c r="C338" s="8" t="s">
        <v>56</v>
      </c>
      <c r="D338" s="8" t="s">
        <v>73</v>
      </c>
      <c r="E338" s="8" t="s">
        <v>122</v>
      </c>
      <c r="F338" s="8" t="s">
        <v>64</v>
      </c>
      <c r="G338" s="15">
        <v>99</v>
      </c>
      <c r="H338" s="47">
        <v>85</v>
      </c>
      <c r="I338" s="47">
        <v>85</v>
      </c>
    </row>
    <row r="339" spans="1:9" s="11" customFormat="1" ht="12.75">
      <c r="A339" s="23"/>
      <c r="G339" s="44"/>
      <c r="H339" s="44"/>
      <c r="I339" s="44"/>
    </row>
    <row r="340" ht="12.75">
      <c r="G340" s="48"/>
    </row>
  </sheetData>
  <mergeCells count="15">
    <mergeCell ref="F4:G4"/>
    <mergeCell ref="A5:I5"/>
    <mergeCell ref="A6:A7"/>
    <mergeCell ref="B6:B7"/>
    <mergeCell ref="C6:C7"/>
    <mergeCell ref="D6:D7"/>
    <mergeCell ref="E6:E7"/>
    <mergeCell ref="F6:F7"/>
    <mergeCell ref="G6:I6"/>
    <mergeCell ref="F3:G3"/>
    <mergeCell ref="H3:I3"/>
    <mergeCell ref="F1:G1"/>
    <mergeCell ref="H1:I1"/>
    <mergeCell ref="F2:G2"/>
    <mergeCell ref="H2:I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komfin12</cp:lastModifiedBy>
  <cp:lastPrinted>2021-11-18T07:05:32Z</cp:lastPrinted>
  <dcterms:created xsi:type="dcterms:W3CDTF">2006-12-05T06:50:15Z</dcterms:created>
  <dcterms:modified xsi:type="dcterms:W3CDTF">2021-12-12T15:21:08Z</dcterms:modified>
  <cp:category/>
  <cp:version/>
  <cp:contentType/>
  <cp:contentStatus/>
</cp:coreProperties>
</file>